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8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Appl\"/>
    </mc:Choice>
  </mc:AlternateContent>
  <bookViews>
    <workbookView xWindow="120" yWindow="165" windowWidth="19425" windowHeight="11025" activeTab="2"/>
  </bookViews>
  <sheets>
    <sheet name="Total Anlæg" sheetId="1" r:id="rId1"/>
    <sheet name="1 Økonomi og Erhverv" sheetId="8" r:id="rId2"/>
    <sheet name="2 Plan og Teknik" sheetId="6" r:id="rId3"/>
    <sheet name="3 Børn og Undervisning" sheetId="3" r:id="rId4"/>
    <sheet name="4 Kultur og Fritid" sheetId="7" r:id="rId5"/>
    <sheet name="5 Social og Sundhed" sheetId="5" r:id="rId6"/>
    <sheet name="Bolig-erhvervs-indtægter" sheetId="2" r:id="rId7"/>
    <sheet name="Bolig-erhverv-udstykning" sheetId="4" r:id="rId8"/>
    <sheet name="Ark3" sheetId="11" r:id="rId9"/>
    <sheet name="Ark2" sheetId="10" r:id="rId10"/>
    <sheet name="Ark1" sheetId="9" r:id="rId11"/>
  </sheets>
  <calcPr calcId="152511"/>
</workbook>
</file>

<file path=xl/calcChain.xml><?xml version="1.0" encoding="utf-8"?>
<calcChain xmlns="http://schemas.openxmlformats.org/spreadsheetml/2006/main">
  <c r="I13" i="7" l="1"/>
  <c r="I21" i="4" l="1"/>
  <c r="I42" i="8"/>
  <c r="H61" i="6"/>
  <c r="I61" i="6"/>
  <c r="D61" i="6" l="1"/>
  <c r="D12" i="1" l="1"/>
  <c r="H12" i="1"/>
  <c r="I12" i="1"/>
  <c r="F12" i="1"/>
  <c r="G12" i="1"/>
  <c r="G45" i="4" l="1"/>
  <c r="F45" i="4"/>
  <c r="E45" i="4"/>
  <c r="D45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45" i="4" l="1"/>
  <c r="I27" i="3"/>
  <c r="I28" i="3"/>
  <c r="I29" i="3"/>
  <c r="I30" i="3"/>
  <c r="I31" i="3"/>
  <c r="I26" i="3"/>
  <c r="I20" i="3"/>
  <c r="I22" i="3"/>
  <c r="I23" i="3"/>
  <c r="I24" i="3"/>
  <c r="I25" i="3"/>
  <c r="I19" i="3"/>
  <c r="H26" i="3"/>
  <c r="I17" i="3"/>
  <c r="I16" i="3"/>
  <c r="I11" i="3"/>
  <c r="I10" i="3"/>
  <c r="I12" i="3"/>
  <c r="I13" i="3"/>
  <c r="I14" i="3"/>
  <c r="I15" i="3"/>
  <c r="I9" i="3"/>
  <c r="H9" i="3"/>
  <c r="H10" i="3"/>
  <c r="H11" i="3"/>
  <c r="H12" i="3"/>
  <c r="H13" i="3"/>
  <c r="H14" i="3"/>
  <c r="H15" i="3"/>
  <c r="H8" i="3"/>
  <c r="I8" i="3"/>
  <c r="I7" i="3"/>
  <c r="I33" i="3" s="1"/>
  <c r="I17" i="5" l="1"/>
  <c r="I11" i="1" l="1"/>
  <c r="I10" i="1"/>
  <c r="H10" i="1"/>
  <c r="G10" i="1"/>
  <c r="F10" i="1"/>
  <c r="E10" i="1"/>
  <c r="D10" i="1"/>
  <c r="I9" i="1"/>
  <c r="H9" i="1"/>
  <c r="G9" i="1"/>
  <c r="F9" i="1"/>
  <c r="E9" i="1"/>
  <c r="D9" i="1"/>
  <c r="I8" i="1"/>
  <c r="I6" i="1"/>
  <c r="I7" i="1"/>
  <c r="D42" i="8"/>
  <c r="D6" i="1" s="1"/>
  <c r="I14" i="1" l="1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D21" i="4"/>
  <c r="E21" i="4"/>
  <c r="F21" i="4"/>
  <c r="G21" i="4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D25" i="2"/>
  <c r="D11" i="1" s="1"/>
  <c r="E25" i="2"/>
  <c r="E11" i="1" s="1"/>
  <c r="F25" i="2"/>
  <c r="F11" i="1" s="1"/>
  <c r="G25" i="2"/>
  <c r="G11" i="1" s="1"/>
  <c r="H6" i="5"/>
  <c r="H7" i="5"/>
  <c r="H8" i="5"/>
  <c r="H9" i="5"/>
  <c r="H10" i="5"/>
  <c r="H11" i="5"/>
  <c r="H12" i="5"/>
  <c r="H13" i="5"/>
  <c r="H14" i="5"/>
  <c r="H15" i="5"/>
  <c r="D17" i="5"/>
  <c r="E17" i="5"/>
  <c r="F17" i="5"/>
  <c r="G17" i="5"/>
  <c r="H6" i="7"/>
  <c r="H7" i="7"/>
  <c r="H8" i="7"/>
  <c r="H9" i="7"/>
  <c r="H10" i="7"/>
  <c r="H11" i="7"/>
  <c r="D13" i="7"/>
  <c r="E13" i="7"/>
  <c r="F13" i="7"/>
  <c r="G13" i="7"/>
  <c r="H7" i="3"/>
  <c r="H27" i="3"/>
  <c r="H28" i="3"/>
  <c r="H29" i="3"/>
  <c r="H30" i="3"/>
  <c r="H31" i="3"/>
  <c r="D33" i="3"/>
  <c r="D8" i="1" s="1"/>
  <c r="E33" i="3"/>
  <c r="E8" i="1" s="1"/>
  <c r="F33" i="3"/>
  <c r="F8" i="1" s="1"/>
  <c r="G33" i="3"/>
  <c r="G8" i="1" s="1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57" i="6"/>
  <c r="H58" i="6"/>
  <c r="H59" i="6"/>
  <c r="D7" i="1"/>
  <c r="E61" i="6"/>
  <c r="E7" i="1" s="1"/>
  <c r="F61" i="6"/>
  <c r="F7" i="1" s="1"/>
  <c r="G61" i="6"/>
  <c r="G7" i="1" s="1"/>
  <c r="H6" i="8"/>
  <c r="H7" i="8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E42" i="8"/>
  <c r="E6" i="1" s="1"/>
  <c r="F42" i="8"/>
  <c r="F6" i="1" s="1"/>
  <c r="G42" i="8"/>
  <c r="G6" i="1" s="1"/>
  <c r="D47" i="4" l="1"/>
  <c r="D14" i="1"/>
  <c r="E47" i="4"/>
  <c r="E12" i="1" s="1"/>
  <c r="E14" i="1" s="1"/>
  <c r="G47" i="4"/>
  <c r="G14" i="1"/>
  <c r="F47" i="4"/>
  <c r="F14" i="1"/>
  <c r="H7" i="1"/>
  <c r="H33" i="3"/>
  <c r="H8" i="1" s="1"/>
  <c r="H21" i="4"/>
  <c r="H25" i="2"/>
  <c r="H11" i="1" s="1"/>
  <c r="H17" i="5"/>
  <c r="H13" i="7"/>
  <c r="H42" i="8"/>
  <c r="H6" i="1" s="1"/>
  <c r="H47" i="4" l="1"/>
  <c r="H14" i="1"/>
</calcChain>
</file>

<file path=xl/sharedStrings.xml><?xml version="1.0" encoding="utf-8"?>
<sst xmlns="http://schemas.openxmlformats.org/spreadsheetml/2006/main" count="598" uniqueCount="432">
  <si>
    <t>Bevilling</t>
  </si>
  <si>
    <t>Akk.forbrug</t>
  </si>
  <si>
    <t>Korr. Budget</t>
  </si>
  <si>
    <t>Regnskab</t>
  </si>
  <si>
    <t>Uforbrugt</t>
  </si>
  <si>
    <t>beløb</t>
  </si>
  <si>
    <t>Plan og Teknik</t>
  </si>
  <si>
    <t>Børn og Undervisning</t>
  </si>
  <si>
    <t>Kultur og fritid</t>
  </si>
  <si>
    <t>Social og sundhed</t>
  </si>
  <si>
    <t>Byggemodning, bolig- og erhvervsformål</t>
  </si>
  <si>
    <t>Salgsindtægter</t>
  </si>
  <si>
    <t>002815</t>
  </si>
  <si>
    <t>002883</t>
  </si>
  <si>
    <t>002886</t>
  </si>
  <si>
    <t>002887</t>
  </si>
  <si>
    <t>002888</t>
  </si>
  <si>
    <t>002889</t>
  </si>
  <si>
    <t>002890</t>
  </si>
  <si>
    <t>002893</t>
  </si>
  <si>
    <t>002894</t>
  </si>
  <si>
    <t>002895</t>
  </si>
  <si>
    <t>002897</t>
  </si>
  <si>
    <t>002898</t>
  </si>
  <si>
    <t>Udstykninger</t>
  </si>
  <si>
    <t>002903</t>
  </si>
  <si>
    <t>Kultur og Fritid</t>
  </si>
  <si>
    <t>Social og Sundhed</t>
  </si>
  <si>
    <t>Bolig/erhverv - salgsindtægter</t>
  </si>
  <si>
    <t>Bolig/erhverv - udstykning</t>
  </si>
  <si>
    <t>Total anlæg</t>
  </si>
  <si>
    <t xml:space="preserve">Forventet </t>
  </si>
  <si>
    <t>Status</t>
  </si>
  <si>
    <t>005836</t>
  </si>
  <si>
    <t>Køb af Torvegade 10, Varde - Shell grunden</t>
  </si>
  <si>
    <t>005839</t>
  </si>
  <si>
    <t>Salg af ejd til selskaber under Varde Forsyning A/S</t>
  </si>
  <si>
    <t>010840</t>
  </si>
  <si>
    <t>013840</t>
  </si>
  <si>
    <t>013874</t>
  </si>
  <si>
    <t>205840</t>
  </si>
  <si>
    <t>Energibesparende foranstaltninger - Materielgårde</t>
  </si>
  <si>
    <t>301840</t>
  </si>
  <si>
    <t>514840</t>
  </si>
  <si>
    <t>532840</t>
  </si>
  <si>
    <t>650813</t>
  </si>
  <si>
    <t>Projekt 7-2, Bytoften</t>
  </si>
  <si>
    <t>651801</t>
  </si>
  <si>
    <t>651807</t>
  </si>
  <si>
    <t>Standardisering af infrastruktur</t>
  </si>
  <si>
    <t>662850</t>
  </si>
  <si>
    <t>Fortællinger i "Naturpark Vesterhavet" - Nordea</t>
  </si>
  <si>
    <t>301876</t>
  </si>
  <si>
    <t>Lykkesgårdskolen - udgifter i fbm evt skimmelsvamp</t>
  </si>
  <si>
    <t>301881</t>
  </si>
  <si>
    <t>375801</t>
  </si>
  <si>
    <t>Ungdomshus</t>
  </si>
  <si>
    <t>513829</t>
  </si>
  <si>
    <t>Tistrup Børnehave</t>
  </si>
  <si>
    <t>514812</t>
  </si>
  <si>
    <t>015828</t>
  </si>
  <si>
    <t>Områdefornyelse Varde midtby - Kulturspinderiet</t>
  </si>
  <si>
    <t>350850</t>
  </si>
  <si>
    <t>Ny bogbus</t>
  </si>
  <si>
    <t>018829</t>
  </si>
  <si>
    <t>Servicearealer, Helle Plejecenter Starup</t>
  </si>
  <si>
    <t>532848</t>
  </si>
  <si>
    <t>559820</t>
  </si>
  <si>
    <t>002001</t>
  </si>
  <si>
    <t>Fælles udgifter og indtægter</t>
  </si>
  <si>
    <t>002813</t>
  </si>
  <si>
    <t>Kløvervænget, Ølgod</t>
  </si>
  <si>
    <t>Højgårdsparken, Varde - 15 grunde</t>
  </si>
  <si>
    <t>002826</t>
  </si>
  <si>
    <t>Lærkehøj, 22 parceller, Oksbøl</t>
  </si>
  <si>
    <t>002827</t>
  </si>
  <si>
    <t>Skallingvej, Billum</t>
  </si>
  <si>
    <t>002830</t>
  </si>
  <si>
    <t>Sofievej, Sig</t>
  </si>
  <si>
    <t>002836</t>
  </si>
  <si>
    <t>Kastanjevangen i Sig</t>
  </si>
  <si>
    <t>002848</t>
  </si>
  <si>
    <t>Egedalen, Ansager</t>
  </si>
  <si>
    <t>Degnevænget, Tistrup</t>
  </si>
  <si>
    <t>002891</t>
  </si>
  <si>
    <t>Mejlvangvænget, Ølgod</t>
  </si>
  <si>
    <t>Skovkanten, Ølgod</t>
  </si>
  <si>
    <t>003802</t>
  </si>
  <si>
    <t>002801</t>
  </si>
  <si>
    <t>Fælles udgifter og indtægter, boligformål</t>
  </si>
  <si>
    <t>002852</t>
  </si>
  <si>
    <t>Færdiggørelse eksisterende områder</t>
  </si>
  <si>
    <t>002858</t>
  </si>
  <si>
    <t>Rammebeløb til byggemodning - Vedtaget Budget 11</t>
  </si>
  <si>
    <t>Vangsgade 31A, 31B og Solvænget 90</t>
  </si>
  <si>
    <t>003801</t>
  </si>
  <si>
    <t>Fælles udgifter og indtægter, erhvervsformål</t>
  </si>
  <si>
    <t>Energivej/Viaduktvej, Ølgod</t>
  </si>
  <si>
    <t>018834</t>
  </si>
  <si>
    <t>005846</t>
  </si>
  <si>
    <t>Køb af Slotsgade 17, Varde - Den gl. Handelsskole</t>
  </si>
  <si>
    <t>005849</t>
  </si>
  <si>
    <t>Køb af Jord i Årre - Årre ny børnehave</t>
  </si>
  <si>
    <t>010807</t>
  </si>
  <si>
    <t xml:space="preserve">Vedligeholdelse af kommunale bygninger - Central Pulje </t>
  </si>
  <si>
    <t>013892</t>
  </si>
  <si>
    <t>Salg af Slotsgade 5, Varde</t>
  </si>
  <si>
    <t>550840</t>
  </si>
  <si>
    <t>650816</t>
  </si>
  <si>
    <t xml:space="preserve">Plan og Teknik </t>
  </si>
  <si>
    <t>Økonomi og Erhverv</t>
  </si>
  <si>
    <t>301853</t>
  </si>
  <si>
    <t>Multisal ved Skolen i Agerbæk, inc. Ideoplæg</t>
  </si>
  <si>
    <t>318802</t>
  </si>
  <si>
    <t xml:space="preserve">Implementering af halplan - BY 5.4.2016 i alt </t>
  </si>
  <si>
    <t>318820</t>
  </si>
  <si>
    <t xml:space="preserve">Janusbygningen - Tilskud til udvidelse af bygningen </t>
  </si>
  <si>
    <t>Køb af servicearealer, 8 boliger Baunbo, Lunde</t>
  </si>
  <si>
    <t>Etablering af parkeringsplads ved Hybenbo</t>
  </si>
  <si>
    <t>482850</t>
  </si>
  <si>
    <t xml:space="preserve">Træningsfaciliteter på plejecentrene </t>
  </si>
  <si>
    <t>002904</t>
  </si>
  <si>
    <t>003837</t>
  </si>
  <si>
    <t>Sti/fortov ved Viaduktvej i Ølgod</t>
  </si>
  <si>
    <t>003838</t>
  </si>
  <si>
    <t xml:space="preserve">Nybygning af toiletbygning i Varde Godkendt budget 2015 </t>
  </si>
  <si>
    <t>015818</t>
  </si>
  <si>
    <t>015819</t>
  </si>
  <si>
    <t>Landsbyfornyelse 2015</t>
  </si>
  <si>
    <t>015820</t>
  </si>
  <si>
    <t>Landsbyfornyelse 2014</t>
  </si>
  <si>
    <t>015821</t>
  </si>
  <si>
    <t>Landsbyfornyelse -2016</t>
  </si>
  <si>
    <t>015823</t>
  </si>
  <si>
    <t>Puljebeløb til områdefornyelse Varde Midtby</t>
  </si>
  <si>
    <t>015824</t>
  </si>
  <si>
    <t>015825</t>
  </si>
  <si>
    <t>015826</t>
  </si>
  <si>
    <t>Shellgrundens offentlige del - opholdstorv ned til Varde Å</t>
  </si>
  <si>
    <t>015830</t>
  </si>
  <si>
    <t>015832</t>
  </si>
  <si>
    <t>Områdefornyelse varde Midtby - oplevelsesloop</t>
  </si>
  <si>
    <t>015834</t>
  </si>
  <si>
    <t>Områdefornyelse Varde Midtby - Minibyen</t>
  </si>
  <si>
    <t>015836</t>
  </si>
  <si>
    <t>Områdefornyelse Varde Midtby - Drikkeskur</t>
  </si>
  <si>
    <t>015838</t>
  </si>
  <si>
    <t>Områdefornyelse Varde Midtby - Kulturelle aktiviteter på Torvet</t>
  </si>
  <si>
    <t>015861</t>
  </si>
  <si>
    <t>020866</t>
  </si>
  <si>
    <t>Naturcenter Blaavand</t>
  </si>
  <si>
    <t>050810</t>
  </si>
  <si>
    <t>Midler til projekter inden for Grøn vækst puljen</t>
  </si>
  <si>
    <t>050830</t>
  </si>
  <si>
    <t>Projekt - Naturpak vesterhavet</t>
  </si>
  <si>
    <t>050835</t>
  </si>
  <si>
    <t>070820</t>
  </si>
  <si>
    <t>Etablering af sti langs Ansager Kanal</t>
  </si>
  <si>
    <t>070830</t>
  </si>
  <si>
    <t>HolmeÅ - genopretning</t>
  </si>
  <si>
    <t>211840</t>
  </si>
  <si>
    <t>Energibesparende foranst. - Gadebelysning</t>
  </si>
  <si>
    <t>222822</t>
  </si>
  <si>
    <t>222823</t>
  </si>
  <si>
    <t>Cykelsti langs Fåborgvej mellem Fåborg og Agerbæk</t>
  </si>
  <si>
    <t>Projektændring, adgangsvej til ny grusgrav i Kjelst</t>
  </si>
  <si>
    <t>222874</t>
  </si>
  <si>
    <t xml:space="preserve">Varde Bymidte </t>
  </si>
  <si>
    <t>222875</t>
  </si>
  <si>
    <t>Cykelsti Nymindegabvej</t>
  </si>
  <si>
    <t>222898</t>
  </si>
  <si>
    <t>Fodgængertunnel under banen Plantagevej, Varde</t>
  </si>
  <si>
    <t>222908</t>
  </si>
  <si>
    <t>222913</t>
  </si>
  <si>
    <t>Cykelsti Toftnæs-Alslev</t>
  </si>
  <si>
    <t>222914</t>
  </si>
  <si>
    <t>Cykelsti Hodde-Tistrup 1. etape</t>
  </si>
  <si>
    <t>222916</t>
  </si>
  <si>
    <t>Renovering af Blåvandvej</t>
  </si>
  <si>
    <t>222917</t>
  </si>
  <si>
    <t>222919</t>
  </si>
  <si>
    <t xml:space="preserve">Cykelparkering </t>
  </si>
  <si>
    <t>222921</t>
  </si>
  <si>
    <t>Cykelsti - Tarmvej mellem Ølgod og Skærbækvej</t>
  </si>
  <si>
    <t>223820</t>
  </si>
  <si>
    <t>Separering af kloak ved kommunale ejendomme</t>
  </si>
  <si>
    <t>223821</t>
  </si>
  <si>
    <t>Udskiftning af vejafvanding fbm kloakserarering</t>
  </si>
  <si>
    <t>223830</t>
  </si>
  <si>
    <t>Afledte byforskønnelser - kloakseparering diverse byer</t>
  </si>
  <si>
    <t>010815</t>
  </si>
  <si>
    <t>Aftale holder</t>
  </si>
  <si>
    <t>Forventet</t>
  </si>
  <si>
    <t>Energibesp. foranst. - Fælles for energikonti</t>
  </si>
  <si>
    <t>Energibesp.foranst. - Andre faste ejendomme</t>
  </si>
  <si>
    <t>013865</t>
  </si>
  <si>
    <t>Pulje til bygninger/ældreboliger - som skal afviklers</t>
  </si>
  <si>
    <t>Salg af tandklinikker i Agerbæk og Ølgod</t>
  </si>
  <si>
    <t>Energibesparende foranstaltninger - skolerne</t>
  </si>
  <si>
    <t>318840</t>
  </si>
  <si>
    <t>Energibesparende foranst. - Idrætsfaciliteter børn/unge</t>
  </si>
  <si>
    <t>350840</t>
  </si>
  <si>
    <t>Energibesparende foranst. - Biblioteker</t>
  </si>
  <si>
    <t>375840</t>
  </si>
  <si>
    <t>Energibesparende foranst. - Fritidsaktiviteter</t>
  </si>
  <si>
    <t>Engergibesp. foranst. - Integrerede daginstitutioner</t>
  </si>
  <si>
    <t>Energibesparende foranst. - Ældreboliger</t>
  </si>
  <si>
    <t>Energibesparende foranst.  - botilbud til længerevarende ophold</t>
  </si>
  <si>
    <t>Køb og renoveringn af bygninger 5,1 BCV</t>
  </si>
  <si>
    <t>650840</t>
  </si>
  <si>
    <t>Energibesparende foranst. - Rådhuse</t>
  </si>
  <si>
    <t>015840</t>
  </si>
  <si>
    <t>Områdefornyelse Varde Midtby - Storegades forskøn.</t>
  </si>
  <si>
    <t>020867</t>
  </si>
  <si>
    <t>Bygning af orangeri i Tambours Have</t>
  </si>
  <si>
    <t>301887</t>
  </si>
  <si>
    <t>301889</t>
  </si>
  <si>
    <t>Renovering af Brorsonskolen</t>
  </si>
  <si>
    <t>301890</t>
  </si>
  <si>
    <t>Starup Skole - udskiftning af tag</t>
  </si>
  <si>
    <t>Ombygnimng Krogen 7, Varde</t>
  </si>
  <si>
    <t>002906</t>
  </si>
  <si>
    <t>Del af matr.1 hg Kirkegårde, Ved Skolelunden, Næsbj</t>
  </si>
  <si>
    <t>003806</t>
  </si>
  <si>
    <t>Salg af erhvervsareal i Skovlund - Nørremarken 7</t>
  </si>
  <si>
    <t>Tranebærvej - etape 2, Agerbæk</t>
  </si>
  <si>
    <t>Hovedgaden 62A, 62B og 62D, Næsbjerg</t>
  </si>
  <si>
    <t>Del af matr 1 hg Kirkegårde, Ved Skolelunden, Næsbj</t>
  </si>
  <si>
    <t>002907</t>
  </si>
  <si>
    <t>Vardegårdvej, Varde</t>
  </si>
  <si>
    <t>Højgårdsparken, Varde</t>
  </si>
  <si>
    <t>018836</t>
  </si>
  <si>
    <t>018837</t>
  </si>
  <si>
    <t>018838</t>
  </si>
  <si>
    <t>015842</t>
  </si>
  <si>
    <t>Anlægsudgifter pr. 30.04.2017</t>
  </si>
  <si>
    <t>010107-       300417</t>
  </si>
  <si>
    <t>010107-300417</t>
  </si>
  <si>
    <t>30.04.17</t>
  </si>
  <si>
    <t>Regnskab 2017</t>
  </si>
  <si>
    <t>005847</t>
  </si>
  <si>
    <t>Salg af lille areal Søndergade/Odensvej, matr nr. 8 bæ</t>
  </si>
  <si>
    <t>005852</t>
  </si>
  <si>
    <t>Salg af del af Aavej 3A, Varde</t>
  </si>
  <si>
    <t>005853</t>
  </si>
  <si>
    <t>Salg af matr. 9d Tarp by, Tarpvej 155, Lunde</t>
  </si>
  <si>
    <t>013898</t>
  </si>
  <si>
    <t>Salg af Storegade 53, Agerbæk - gammel materielgård</t>
  </si>
  <si>
    <t>013899</t>
  </si>
  <si>
    <t>Nedrivning af Løkkevang 16, Ølgod</t>
  </si>
  <si>
    <t>013900</t>
  </si>
  <si>
    <t>Køb af Torvet 14, lejlighed st. tv., Ølgod</t>
  </si>
  <si>
    <t>013901</t>
  </si>
  <si>
    <t>Salg af Østergade 3, Lunde</t>
  </si>
  <si>
    <t>020868</t>
  </si>
  <si>
    <t>Cykellegebane</t>
  </si>
  <si>
    <t>095825</t>
  </si>
  <si>
    <t>Nedlæggelse af brandhaner</t>
  </si>
  <si>
    <t>360812</t>
  </si>
  <si>
    <t>Varde Museum, Danmarks Flygtningemuseum</t>
  </si>
  <si>
    <t>Toiletbygning i Arnbjerg Parken</t>
  </si>
  <si>
    <t>Pulje til byfornyelser/byudviklings-planer i diverse byer</t>
  </si>
  <si>
    <t>015822</t>
  </si>
  <si>
    <t>Landsbyfornyelse - 2017</t>
  </si>
  <si>
    <t>Varde Midtby - Projekter - bosætnings- og turistby</t>
  </si>
  <si>
    <t>015827</t>
  </si>
  <si>
    <t>Byfornyelse Byudvikling - Ordinær byfornyelse - 2017</t>
  </si>
  <si>
    <t>Varde Torv - belægning på tidligere p-areal</t>
  </si>
  <si>
    <t>Områdefornyelse Varde Midtby - Forskønnelse af gader, veje, stier, m.v.</t>
  </si>
  <si>
    <t>Bygningsfornyelse Varde Midtby - del af byforny.projekt</t>
  </si>
  <si>
    <t>015862</t>
  </si>
  <si>
    <t>Bygningsfornyelse Varde Midtby - 2016 - Del af projekt</t>
  </si>
  <si>
    <t>053840</t>
  </si>
  <si>
    <t>Køb af skovareal ved Skadehøjvej</t>
  </si>
  <si>
    <t>070850</t>
  </si>
  <si>
    <t>Oprensning af okkerbassiner</t>
  </si>
  <si>
    <t>Trafiksikkerhedsprojekter</t>
  </si>
  <si>
    <t>Renovering af broer - Budgetbeløb</t>
  </si>
  <si>
    <t>222920</t>
  </si>
  <si>
    <t>Cykelstisystemer til naturområderne</t>
  </si>
  <si>
    <t>Cykelsti i samarbejde med Ringkøbing-Skjern kommune</t>
  </si>
  <si>
    <t>222922</t>
  </si>
  <si>
    <t>Thyrasvejs forlængelse til Yderikvej, Tistrup</t>
  </si>
  <si>
    <t>Cykelsti-Fra Janderup til Kærup</t>
  </si>
  <si>
    <t>Cykelsti-Nybrovej mellem Janderup og Kærup</t>
  </si>
  <si>
    <t>Cykelsti - mellem Næsbjerg og Nordenskov - 1. etape</t>
  </si>
  <si>
    <t>Cykelsti - Ansagervej ved Skovlund</t>
  </si>
  <si>
    <t>301888</t>
  </si>
  <si>
    <t>Renovering- og anlægspulje skoler og dagtilbud (2017)</t>
  </si>
  <si>
    <t>Årre Børnecenter</t>
  </si>
  <si>
    <t xml:space="preserve">Idrætsfaciliteter ved Lykkegårdsskolen </t>
  </si>
  <si>
    <t>360817</t>
  </si>
  <si>
    <t>Tirpitz - Udstilling</t>
  </si>
  <si>
    <t>018842</t>
  </si>
  <si>
    <t>Servicearealer, handicapboliger Løkkevang, Ølgod</t>
  </si>
  <si>
    <t>018843</t>
  </si>
  <si>
    <t>Servicearealer, Ældrecentret i Hybenbo i Årre</t>
  </si>
  <si>
    <t xml:space="preserve">Køb og ombygning af Dalgasvej 35 - til Psykiatrien </t>
  </si>
  <si>
    <t>002814</t>
  </si>
  <si>
    <t>Møllebakken, Næsbjerg</t>
  </si>
  <si>
    <t>002846</t>
  </si>
  <si>
    <t>Rønrøgel, Nordenskov</t>
  </si>
  <si>
    <t>Åbrinken, etape 4, Varde</t>
  </si>
  <si>
    <t>Hjørngårdsvej, Kvong</t>
  </si>
  <si>
    <t>Amalievej, Sig</t>
  </si>
  <si>
    <t>002908</t>
  </si>
  <si>
    <t>1. etape ved Bymarken - Janderup rest 7 grunde</t>
  </si>
  <si>
    <t>002909</t>
  </si>
  <si>
    <t>Køb af 7 ha jord i Varde Syd</t>
  </si>
  <si>
    <t>Åbrinken - etape 4, Varde</t>
  </si>
  <si>
    <t>Bjælkager - etape 1 + 2, Skovlund</t>
  </si>
  <si>
    <t>Stadionvej - etape 1 + 2, Outrup</t>
  </si>
  <si>
    <t>Frejasvej, Oksbøl</t>
  </si>
  <si>
    <t>Hegnsgårdsvej, Årre - Etape 2</t>
  </si>
  <si>
    <t>Skovkanten - etape 1, Ølgod</t>
  </si>
  <si>
    <t>Frejasvej - etape 2, Oksbøl</t>
  </si>
  <si>
    <t>002910</t>
  </si>
  <si>
    <t>17 parcelhusgrunde i Årre</t>
  </si>
  <si>
    <t>Insustri Varde Syd, Varde</t>
  </si>
  <si>
    <t>003839</t>
  </si>
  <si>
    <t>Etablering af sti langs Roustvej, Varde Syd</t>
  </si>
  <si>
    <t>Økonomiudvalget</t>
  </si>
  <si>
    <t>Budgetopfølgning pr. 30.04.2017 Anlæg</t>
  </si>
  <si>
    <t>Der skal afregnes et beløb til Landsbyggefonden.</t>
  </si>
  <si>
    <t>Boligernes andel samt parkeringsplads ved Hybenbo flyttes herfra.</t>
  </si>
  <si>
    <t>Her kommer en andel af 018829</t>
  </si>
  <si>
    <t>Nedbrydning af Hovedbygning - Thueslund</t>
  </si>
  <si>
    <t>Merforbruget bliver overført til 2018</t>
  </si>
  <si>
    <t>?</t>
  </si>
  <si>
    <t>Ej igangsat pt</t>
  </si>
  <si>
    <t>Projekt forventes afsluttet i 2017</t>
  </si>
  <si>
    <t>301080</t>
  </si>
  <si>
    <t>Forventes i gangsat i 2017</t>
  </si>
  <si>
    <t>301080-09</t>
  </si>
  <si>
    <t>Projektet forventes afsluttet i 2017</t>
  </si>
  <si>
    <t>301080-15</t>
  </si>
  <si>
    <t>Projekt er afsluttet</t>
  </si>
  <si>
    <t>301080-16</t>
  </si>
  <si>
    <t>Forventes afsluttet 2017</t>
  </si>
  <si>
    <t>301080-18</t>
  </si>
  <si>
    <t>301080-25</t>
  </si>
  <si>
    <t>301080-27</t>
  </si>
  <si>
    <t>Renovering - Budget konto</t>
  </si>
  <si>
    <t>301881-29</t>
  </si>
  <si>
    <t>Børneuniverset - Udbedring af fugt i kælder</t>
  </si>
  <si>
    <t>301881-35</t>
  </si>
  <si>
    <t>Agerbæk skole - Renovering af P-plads</t>
  </si>
  <si>
    <t>Projektet forventes påbegyndt i 2018, i forbindelse med renovering af skolen</t>
  </si>
  <si>
    <t>301887-11</t>
  </si>
  <si>
    <t>Agerbæk skole - Nye Tæpper</t>
  </si>
  <si>
    <t>Projektet forventes færdigt i 2017</t>
  </si>
  <si>
    <t>301887-12</t>
  </si>
  <si>
    <t>Agerbæk-Starup skole - Stiforbindelse ml. skole og børnehave</t>
  </si>
  <si>
    <t>301887-14</t>
  </si>
  <si>
    <t>Brorsonskolen - Etablering af toiletter i Vaskerum</t>
  </si>
  <si>
    <t>301887-25</t>
  </si>
  <si>
    <t>Tistrup - Etablering af Borgerforenings legeplads</t>
  </si>
  <si>
    <t>301887-26</t>
  </si>
  <si>
    <t>Blåvandshuk skole - Renovering af toiletter</t>
  </si>
  <si>
    <t>301887-27</t>
  </si>
  <si>
    <t>Blåvandshuk skole - Udskiftning af gulv i gang</t>
  </si>
  <si>
    <t>Projektet er afsluttet</t>
  </si>
  <si>
    <t>Fordeling sker efter vedtagelse af ny struktur</t>
  </si>
  <si>
    <t>Projektet forventes igangsat i 2017</t>
  </si>
  <si>
    <t>Projeket bliver påbegyndt i år.</t>
  </si>
  <si>
    <t>Der mangler afsluttende fakturas</t>
  </si>
  <si>
    <t>Projektet er sat i gang</t>
  </si>
  <si>
    <t>Budgetkonto - Drift</t>
  </si>
  <si>
    <t>Vestervold - Renovering af toiletter - Drift</t>
  </si>
  <si>
    <t>Kastanjehaven - Retablering af adgangsvej til p-plads - Drift</t>
  </si>
  <si>
    <t>Årre skole - Ændring af ventilationsanlæg - Drift</t>
  </si>
  <si>
    <t>Agerbæk-Starup skole - Renovering af hjemkundsskab - Drift</t>
  </si>
  <si>
    <t>Ansager - Skole udskiftning af gulve og gange i fysisk - Drift</t>
  </si>
  <si>
    <t>Årre børnehave - Sikring af legeplads - Drift</t>
  </si>
  <si>
    <t>010816</t>
  </si>
  <si>
    <t>222910</t>
  </si>
  <si>
    <t>Bygemodninger, bolig- og erhvervsformål</t>
  </si>
  <si>
    <t>Tilslutningsbidrag</t>
  </si>
  <si>
    <t>Total</t>
  </si>
  <si>
    <t>Prioritering af cykelprojekter - Budgetbeløb til fordeling til projekter</t>
  </si>
  <si>
    <t>Afventer</t>
  </si>
  <si>
    <t>Afsluttet</t>
  </si>
  <si>
    <t>Afventer plansætning</t>
  </si>
  <si>
    <t xml:space="preserve">Næsten afsluttet </t>
  </si>
  <si>
    <t xml:space="preserve">Restbudget foreventes overført </t>
  </si>
  <si>
    <t>afventer skolestruktur</t>
  </si>
  <si>
    <t>tilgodehavende afregnes u.17</t>
  </si>
  <si>
    <t>Afsluttes 2017</t>
  </si>
  <si>
    <t>Fortsætter i 2018</t>
  </si>
  <si>
    <t>Solgt 1 grund</t>
  </si>
  <si>
    <t>Pleje af fredninger - forundersøgelser og plejeforanstninger</t>
  </si>
  <si>
    <t>Igangværende</t>
  </si>
  <si>
    <t>Igangsat/afsluttes 2018</t>
  </si>
  <si>
    <t>Flyttes til fond</t>
  </si>
  <si>
    <t>Igangsat</t>
  </si>
  <si>
    <t>Renoveringsarbejde i gang</t>
  </si>
  <si>
    <t>Igangsat/afsluttes 2017</t>
  </si>
  <si>
    <t>Foreslås anvendt til rydningd af klitområderne ved Blåvand og Vejers</t>
  </si>
  <si>
    <t>Aflønning til sekreatiats funktion for Naturparken</t>
  </si>
  <si>
    <t>Tre projekter er gennemført 16/17 yderligere to forventes påbegyndt i 17</t>
  </si>
  <si>
    <t>Etablering af formidling og infomationhus mangler af bliver gennemørt. Er i gangsat</t>
  </si>
  <si>
    <t>Afventer VVM godkendelse og fonding</t>
  </si>
  <si>
    <t xml:space="preserve">Forbrugs tidspunktet afhænger af hvornår der opnås myndighedsgodkendelser </t>
  </si>
  <si>
    <t>Finansieres via energilån</t>
  </si>
  <si>
    <t>Afventer skolestruktur/ovf rest</t>
  </si>
  <si>
    <t>afsluttet</t>
  </si>
  <si>
    <t>overf fra tidl år!</t>
  </si>
  <si>
    <t>5 års gennemgang oktober 2017</t>
  </si>
  <si>
    <t>afventer tilladelse/dispensation fra BD</t>
  </si>
  <si>
    <t>afventer afklaring med operatør/udvinder</t>
  </si>
  <si>
    <t>Budgetompl til projekter</t>
  </si>
  <si>
    <t>mgl. beplantning</t>
  </si>
  <si>
    <t>mgl tilskud fra VD</t>
  </si>
  <si>
    <t>projektering</t>
  </si>
  <si>
    <t>Næsbjerg-Nordenskov!</t>
  </si>
  <si>
    <t>Forventet brugt på seperatkloakering i 2017</t>
  </si>
  <si>
    <t>Afsluttet 2017</t>
  </si>
  <si>
    <t>Afventer miljøstation</t>
  </si>
  <si>
    <t>igangværende, afventer</t>
  </si>
  <si>
    <t>Ved afslutning af køb deles udgifterne mellem byggemodningskontoen og Årre Børnecenter</t>
  </si>
  <si>
    <t>Bruges på vedligeholdelsesarbejder i 2017</t>
  </si>
  <si>
    <t>Dækkes af pulje energ.besp</t>
  </si>
  <si>
    <t>Bruges efter behov</t>
  </si>
  <si>
    <t>Én af ejendommene ikke solgt endnu</t>
  </si>
  <si>
    <t>Pågår</t>
  </si>
  <si>
    <t>Afventer faktura fra rådgiver + tinglysning</t>
  </si>
  <si>
    <t>Igangsættes/afsluttes 2017</t>
  </si>
  <si>
    <t>Energipuljen</t>
  </si>
  <si>
    <t>Er disponeret</t>
  </si>
  <si>
    <t>Mangler indtægt. Forventes okt. 17</t>
  </si>
  <si>
    <t>Tilskud Danmarks Flygtninge museum</t>
  </si>
  <si>
    <t>Hjemmepleje Nord/Øst, ombygning af Hybenbo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</si>
</sst>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00####"/>
    <numFmt numFmtId="166" formatCode="_(* #,##0_);_(* \(#,##0\);_(* &quot;-&quot;??_);_(@_)"/>
  </numFmts>
  <fonts count="38" x14ac:knownFonts="1"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</fonts>
  <fills count="3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632">
    <xf numFmtId="0" fontId="0" fillId="0" borderId="0"/>
    <xf numFmtId="0" fontId="15" fillId="0" borderId="0"/>
    <xf numFmtId="0" fontId="14" fillId="0" borderId="0"/>
    <xf numFmtId="0" fontId="16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1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19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19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19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9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9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9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2" fillId="0" borderId="20" applyNumberFormat="0" applyFill="0" applyAlignment="0" applyProtection="0"/>
    <xf numFmtId="0" fontId="23" fillId="0" borderId="21" applyNumberFormat="0" applyFill="0" applyAlignment="0" applyProtection="0"/>
    <xf numFmtId="0" fontId="24" fillId="0" borderId="22" applyNumberFormat="0" applyFill="0" applyAlignment="0" applyProtection="0"/>
    <xf numFmtId="0" fontId="24" fillId="0" borderId="0" applyNumberFormat="0" applyFill="0" applyBorder="0" applyAlignment="0" applyProtection="0"/>
    <xf numFmtId="0" fontId="25" fillId="5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8" borderId="23" applyNumberFormat="0" applyAlignment="0" applyProtection="0"/>
    <xf numFmtId="0" fontId="29" fillId="9" borderId="24" applyNumberFormat="0" applyAlignment="0" applyProtection="0"/>
    <xf numFmtId="0" fontId="30" fillId="9" borderId="23" applyNumberFormat="0" applyAlignment="0" applyProtection="0"/>
    <xf numFmtId="0" fontId="31" fillId="0" borderId="25" applyNumberFormat="0" applyFill="0" applyAlignment="0" applyProtection="0"/>
    <xf numFmtId="0" fontId="32" fillId="10" borderId="2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8" applyNumberFormat="0" applyFill="0" applyAlignment="0" applyProtection="0"/>
    <xf numFmtId="0" fontId="3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36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27" applyNumberFormat="0" applyFont="0" applyAlignment="0" applyProtection="0"/>
    <xf numFmtId="0" fontId="1" fillId="0" borderId="0"/>
    <xf numFmtId="0" fontId="16" fillId="0" borderId="0"/>
    <xf numFmtId="0" fontId="1" fillId="0" borderId="0"/>
    <xf numFmtId="0" fontId="16" fillId="0" borderId="0"/>
    <xf numFmtId="0" fontId="37" fillId="0" borderId="0" applyNumberFormat="0" applyFill="0" applyBorder="0" applyAlignment="0" applyProtection="0"/>
    <xf numFmtId="0" fontId="1" fillId="0" borderId="0"/>
    <xf numFmtId="0" fontId="16" fillId="0" borderId="0"/>
    <xf numFmtId="0" fontId="1" fillId="0" borderId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2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27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2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2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27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2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2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27" applyNumberFormat="0" applyFont="0" applyAlignment="0" applyProtection="0"/>
    <xf numFmtId="0" fontId="1" fillId="11" borderId="27" applyNumberFormat="0" applyFont="0" applyAlignment="0" applyProtection="0"/>
    <xf numFmtId="0" fontId="1" fillId="11" borderId="27" applyNumberFormat="0" applyFont="0" applyAlignment="0" applyProtection="0"/>
    <xf numFmtId="0" fontId="1" fillId="11" borderId="27" applyNumberFormat="0" applyFont="0" applyAlignment="0" applyProtection="0"/>
    <xf numFmtId="0" fontId="1" fillId="11" borderId="27" applyNumberFormat="0" applyFont="0" applyAlignment="0" applyProtection="0"/>
    <xf numFmtId="0" fontId="1" fillId="11" borderId="27" applyNumberFormat="0" applyFont="0" applyAlignment="0" applyProtection="0"/>
    <xf numFmtId="0" fontId="1" fillId="11" borderId="27" applyNumberFormat="0" applyFont="0" applyAlignment="0" applyProtection="0"/>
    <xf numFmtId="0" fontId="1" fillId="11" borderId="27" applyNumberFormat="0" applyFont="0" applyAlignment="0" applyProtection="0"/>
    <xf numFmtId="0" fontId="1" fillId="11" borderId="27" applyNumberFormat="0" applyFont="0" applyAlignment="0" applyProtection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0" borderId="0"/>
    <xf numFmtId="0" fontId="1" fillId="33" borderId="0" applyNumberFormat="0" applyBorder="0" applyAlignment="0" applyProtection="0"/>
    <xf numFmtId="0" fontId="1" fillId="18" borderId="0" applyNumberFormat="0" applyBorder="0" applyAlignment="0" applyProtection="0"/>
    <xf numFmtId="0" fontId="19" fillId="0" borderId="0"/>
    <xf numFmtId="0" fontId="1" fillId="0" borderId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0" borderId="0"/>
    <xf numFmtId="0" fontId="1" fillId="11" borderId="27" applyNumberFormat="0" applyFont="0" applyAlignment="0" applyProtection="0"/>
    <xf numFmtId="0" fontId="1" fillId="11" borderId="27" applyNumberFormat="0" applyFont="0" applyAlignment="0" applyProtection="0"/>
    <xf numFmtId="0" fontId="1" fillId="0" borderId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30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0" borderId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2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2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6" fillId="0" borderId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2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2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27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2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2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27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2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2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27" applyNumberFormat="0" applyFont="0" applyAlignment="0" applyProtection="0"/>
    <xf numFmtId="0" fontId="1" fillId="11" borderId="27" applyNumberFormat="0" applyFont="0" applyAlignment="0" applyProtection="0"/>
    <xf numFmtId="0" fontId="1" fillId="11" borderId="27" applyNumberFormat="0" applyFont="0" applyAlignment="0" applyProtection="0"/>
    <xf numFmtId="0" fontId="1" fillId="11" borderId="27" applyNumberFormat="0" applyFont="0" applyAlignment="0" applyProtection="0"/>
    <xf numFmtId="0" fontId="1" fillId="11" borderId="27" applyNumberFormat="0" applyFont="0" applyAlignment="0" applyProtection="0"/>
    <xf numFmtId="0" fontId="1" fillId="11" borderId="27" applyNumberFormat="0" applyFont="0" applyAlignment="0" applyProtection="0"/>
    <xf numFmtId="0" fontId="1" fillId="11" borderId="27" applyNumberFormat="0" applyFont="0" applyAlignment="0" applyProtection="0"/>
    <xf numFmtId="0" fontId="1" fillId="11" borderId="27" applyNumberFormat="0" applyFont="0" applyAlignment="0" applyProtection="0"/>
    <xf numFmtId="0" fontId="1" fillId="11" borderId="27" applyNumberFormat="0" applyFont="0" applyAlignment="0" applyProtection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0" borderId="0"/>
    <xf numFmtId="0" fontId="1" fillId="33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2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0" borderId="0"/>
    <xf numFmtId="0" fontId="1" fillId="11" borderId="27" applyNumberFormat="0" applyFont="0" applyAlignment="0" applyProtection="0"/>
    <xf numFmtId="0" fontId="1" fillId="11" borderId="27" applyNumberFormat="0" applyFont="0" applyAlignment="0" applyProtection="0"/>
    <xf numFmtId="0" fontId="1" fillId="0" borderId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30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0" borderId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2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2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</cellStyleXfs>
  <cellXfs count="193">
    <xf numFmtId="0" fontId="0" fillId="0" borderId="0" xfId="0"/>
    <xf numFmtId="0" fontId="15" fillId="0" borderId="0" xfId="0" applyNumberFormat="1" applyFont="1" applyFill="1" applyBorder="1" applyAlignment="1" applyProtection="1"/>
    <xf numFmtId="0" fontId="15" fillId="2" borderId="5" xfId="0" applyNumberFormat="1" applyFont="1" applyFill="1" applyBorder="1" applyAlignment="1" applyProtection="1"/>
    <xf numFmtId="0" fontId="15" fillId="2" borderId="5" xfId="0" applyNumberFormat="1" applyFont="1" applyFill="1" applyBorder="1" applyAlignment="1" applyProtection="1">
      <alignment horizontal="center"/>
    </xf>
    <xf numFmtId="0" fontId="15" fillId="2" borderId="7" xfId="0" applyNumberFormat="1" applyFont="1" applyFill="1" applyBorder="1" applyAlignment="1" applyProtection="1">
      <alignment horizontal="center"/>
    </xf>
    <xf numFmtId="0" fontId="15" fillId="2" borderId="4" xfId="0" applyNumberFormat="1" applyFont="1" applyFill="1" applyBorder="1" applyAlignment="1" applyProtection="1">
      <alignment horizontal="center"/>
    </xf>
    <xf numFmtId="0" fontId="15" fillId="2" borderId="6" xfId="0" applyNumberFormat="1" applyFont="1" applyFill="1" applyBorder="1" applyAlignment="1" applyProtection="1"/>
    <xf numFmtId="0" fontId="15" fillId="2" borderId="6" xfId="0" applyNumberFormat="1" applyFont="1" applyFill="1" applyBorder="1" applyAlignment="1" applyProtection="1">
      <alignment horizontal="center" wrapText="1"/>
    </xf>
    <xf numFmtId="0" fontId="15" fillId="2" borderId="6" xfId="0" applyNumberFormat="1" applyFont="1" applyFill="1" applyBorder="1" applyAlignment="1" applyProtection="1">
      <alignment horizontal="center"/>
    </xf>
    <xf numFmtId="0" fontId="15" fillId="2" borderId="10" xfId="0" applyNumberFormat="1" applyFont="1" applyFill="1" applyBorder="1" applyAlignment="1" applyProtection="1">
      <alignment horizontal="center"/>
    </xf>
    <xf numFmtId="0" fontId="15" fillId="2" borderId="2" xfId="0" applyNumberFormat="1" applyFont="1" applyFill="1" applyBorder="1" applyAlignment="1" applyProtection="1">
      <alignment horizontal="center"/>
    </xf>
    <xf numFmtId="0" fontId="15" fillId="0" borderId="14" xfId="0" applyNumberFormat="1" applyFont="1" applyFill="1" applyBorder="1" applyAlignment="1" applyProtection="1"/>
    <xf numFmtId="0" fontId="0" fillId="0" borderId="0" xfId="0"/>
    <xf numFmtId="0" fontId="15" fillId="0" borderId="0" xfId="0" applyNumberFormat="1" applyFont="1" applyFill="1" applyBorder="1" applyAlignment="1" applyProtection="1"/>
    <xf numFmtId="3" fontId="15" fillId="0" borderId="15" xfId="1" applyNumberFormat="1" applyBorder="1"/>
    <xf numFmtId="3" fontId="0" fillId="0" borderId="0" xfId="0" applyNumberFormat="1"/>
    <xf numFmtId="0" fontId="0" fillId="0" borderId="0" xfId="0"/>
    <xf numFmtId="0" fontId="15" fillId="0" borderId="8" xfId="0" applyNumberFormat="1" applyFont="1" applyFill="1" applyBorder="1" applyAlignment="1" applyProtection="1"/>
    <xf numFmtId="0" fontId="15" fillId="2" borderId="8" xfId="0" applyNumberFormat="1" applyFont="1" applyFill="1" applyBorder="1" applyAlignment="1" applyProtection="1"/>
    <xf numFmtId="0" fontId="15" fillId="2" borderId="3" xfId="0" applyNumberFormat="1" applyFont="1" applyFill="1" applyBorder="1" applyAlignment="1" applyProtection="1"/>
    <xf numFmtId="0" fontId="15" fillId="2" borderId="8" xfId="0" applyNumberFormat="1" applyFont="1" applyFill="1" applyBorder="1" applyAlignment="1" applyProtection="1">
      <alignment horizontal="center"/>
    </xf>
    <xf numFmtId="0" fontId="15" fillId="2" borderId="7" xfId="0" applyNumberFormat="1" applyFont="1" applyFill="1" applyBorder="1" applyAlignment="1" applyProtection="1">
      <alignment horizontal="center"/>
    </xf>
    <xf numFmtId="0" fontId="15" fillId="2" borderId="11" xfId="0" applyNumberFormat="1" applyFont="1" applyFill="1" applyBorder="1" applyAlignment="1" applyProtection="1">
      <alignment horizontal="center"/>
    </xf>
    <xf numFmtId="0" fontId="15" fillId="2" borderId="9" xfId="0" applyNumberFormat="1" applyFont="1" applyFill="1" applyBorder="1" applyAlignment="1" applyProtection="1"/>
    <xf numFmtId="0" fontId="15" fillId="2" borderId="9" xfId="0" applyNumberFormat="1" applyFont="1" applyFill="1" applyBorder="1" applyAlignment="1" applyProtection="1">
      <alignment horizontal="center" wrapText="1"/>
    </xf>
    <xf numFmtId="0" fontId="15" fillId="2" borderId="1" xfId="0" applyNumberFormat="1" applyFont="1" applyFill="1" applyBorder="1" applyAlignment="1" applyProtection="1">
      <alignment horizontal="center" wrapText="1"/>
    </xf>
    <xf numFmtId="0" fontId="15" fillId="2" borderId="9" xfId="0" applyNumberFormat="1" applyFont="1" applyFill="1" applyBorder="1" applyAlignment="1" applyProtection="1">
      <alignment horizontal="center"/>
    </xf>
    <xf numFmtId="0" fontId="0" fillId="2" borderId="9" xfId="0" applyFill="1" applyBorder="1"/>
    <xf numFmtId="3" fontId="0" fillId="0" borderId="15" xfId="0" applyNumberFormat="1" applyBorder="1"/>
    <xf numFmtId="0" fontId="0" fillId="0" borderId="7" xfId="0" applyBorder="1"/>
    <xf numFmtId="0" fontId="0" fillId="0" borderId="13" xfId="0" applyBorder="1"/>
    <xf numFmtId="0" fontId="0" fillId="0" borderId="8" xfId="0" applyBorder="1"/>
    <xf numFmtId="0" fontId="0" fillId="0" borderId="0" xfId="0"/>
    <xf numFmtId="0" fontId="0" fillId="0" borderId="15" xfId="0" applyBorder="1"/>
    <xf numFmtId="0" fontId="15" fillId="0" borderId="11" xfId="0" applyNumberFormat="1" applyFont="1" applyFill="1" applyBorder="1" applyAlignment="1" applyProtection="1"/>
    <xf numFmtId="49" fontId="16" fillId="0" borderId="15" xfId="0" quotePrefix="1" applyNumberFormat="1" applyFont="1" applyFill="1" applyBorder="1" applyAlignment="1" applyProtection="1">
      <protection locked="0"/>
    </xf>
    <xf numFmtId="3" fontId="15" fillId="0" borderId="9" xfId="0" applyNumberFormat="1" applyFont="1" applyFill="1" applyBorder="1" applyAlignment="1" applyProtection="1"/>
    <xf numFmtId="3" fontId="17" fillId="0" borderId="15" xfId="0" applyNumberFormat="1" applyFont="1" applyBorder="1"/>
    <xf numFmtId="0" fontId="16" fillId="0" borderId="8" xfId="0" applyNumberFormat="1" applyFont="1" applyFill="1" applyBorder="1" applyAlignment="1" applyProtection="1"/>
    <xf numFmtId="0" fontId="0" fillId="2" borderId="10" xfId="0" applyFill="1" applyBorder="1"/>
    <xf numFmtId="0" fontId="15" fillId="2" borderId="10" xfId="0" applyNumberFormat="1" applyFont="1" applyFill="1" applyBorder="1" applyAlignment="1" applyProtection="1">
      <alignment horizontal="center" wrapText="1"/>
    </xf>
    <xf numFmtId="3" fontId="15" fillId="0" borderId="8" xfId="0" applyNumberFormat="1" applyFont="1" applyFill="1" applyBorder="1" applyAlignment="1" applyProtection="1"/>
    <xf numFmtId="0" fontId="15" fillId="2" borderId="12" xfId="0" applyNumberFormat="1" applyFont="1" applyFill="1" applyBorder="1" applyAlignment="1" applyProtection="1">
      <alignment horizontal="center"/>
    </xf>
    <xf numFmtId="0" fontId="15" fillId="0" borderId="15" xfId="0" quotePrefix="1" applyNumberFormat="1" applyFont="1" applyFill="1" applyBorder="1" applyAlignment="1" applyProtection="1">
      <alignment horizontal="left"/>
    </xf>
    <xf numFmtId="0" fontId="17" fillId="0" borderId="13" xfId="0" applyFont="1" applyBorder="1"/>
    <xf numFmtId="0" fontId="15" fillId="2" borderId="9" xfId="0" applyNumberFormat="1" applyFont="1" applyFill="1" applyBorder="1" applyAlignment="1" applyProtection="1">
      <alignment wrapText="1"/>
    </xf>
    <xf numFmtId="49" fontId="15" fillId="2" borderId="8" xfId="0" applyNumberFormat="1" applyFont="1" applyFill="1" applyBorder="1" applyAlignment="1" applyProtection="1">
      <alignment horizontal="left"/>
    </xf>
    <xf numFmtId="49" fontId="15" fillId="2" borderId="9" xfId="0" applyNumberFormat="1" applyFont="1" applyFill="1" applyBorder="1" applyAlignment="1" applyProtection="1">
      <alignment horizontal="left"/>
    </xf>
    <xf numFmtId="49" fontId="15" fillId="0" borderId="0" xfId="0" applyNumberFormat="1" applyFont="1" applyFill="1" applyBorder="1" applyAlignment="1" applyProtection="1">
      <alignment horizontal="left"/>
    </xf>
    <xf numFmtId="49" fontId="0" fillId="0" borderId="0" xfId="0" applyNumberFormat="1" applyAlignment="1">
      <alignment horizontal="left"/>
    </xf>
    <xf numFmtId="0" fontId="17" fillId="0" borderId="15" xfId="0" applyFont="1" applyBorder="1"/>
    <xf numFmtId="0" fontId="0" fillId="0" borderId="0" xfId="0"/>
    <xf numFmtId="49" fontId="15" fillId="0" borderId="15" xfId="0" quotePrefix="1" applyNumberFormat="1" applyFont="1" applyFill="1" applyBorder="1" applyAlignment="1" applyProtection="1">
      <protection locked="0"/>
    </xf>
    <xf numFmtId="0" fontId="18" fillId="0" borderId="15" xfId="0" applyFont="1" applyBorder="1"/>
    <xf numFmtId="0" fontId="15" fillId="0" borderId="0" xfId="0" applyNumberFormat="1" applyFont="1" applyFill="1" applyBorder="1" applyAlignment="1" applyProtection="1">
      <alignment wrapText="1"/>
    </xf>
    <xf numFmtId="3" fontId="15" fillId="0" borderId="0" xfId="0" applyNumberFormat="1" applyFont="1" applyFill="1" applyBorder="1" applyAlignment="1" applyProtection="1"/>
    <xf numFmtId="49" fontId="15" fillId="0" borderId="0" xfId="0" quotePrefix="1" applyNumberFormat="1" applyFont="1" applyFill="1" applyBorder="1" applyAlignment="1" applyProtection="1">
      <protection locked="0"/>
    </xf>
    <xf numFmtId="0" fontId="15" fillId="0" borderId="0" xfId="0" applyNumberFormat="1" applyFont="1" applyFill="1" applyBorder="1" applyAlignment="1" applyProtection="1">
      <alignment horizontal="left"/>
    </xf>
    <xf numFmtId="49" fontId="15" fillId="0" borderId="14" xfId="0" quotePrefix="1" applyNumberFormat="1" applyFont="1" applyFill="1" applyBorder="1" applyAlignment="1" applyProtection="1">
      <protection locked="0"/>
    </xf>
    <xf numFmtId="0" fontId="15" fillId="0" borderId="12" xfId="0" applyNumberFormat="1" applyFont="1" applyFill="1" applyBorder="1" applyAlignment="1" applyProtection="1"/>
    <xf numFmtId="0" fontId="15" fillId="0" borderId="7" xfId="0" applyNumberFormat="1" applyFont="1" applyFill="1" applyBorder="1" applyAlignment="1" applyProtection="1"/>
    <xf numFmtId="0" fontId="15" fillId="0" borderId="3" xfId="0" applyNumberFormat="1" applyFont="1" applyFill="1" applyBorder="1" applyAlignment="1" applyProtection="1"/>
    <xf numFmtId="3" fontId="15" fillId="0" borderId="3" xfId="0" applyNumberFormat="1" applyFont="1" applyFill="1" applyBorder="1" applyAlignment="1" applyProtection="1"/>
    <xf numFmtId="49" fontId="15" fillId="0" borderId="14" xfId="0" applyNumberFormat="1" applyFont="1" applyFill="1" applyBorder="1" applyAlignment="1" applyProtection="1">
      <protection locked="0"/>
    </xf>
    <xf numFmtId="0" fontId="15" fillId="0" borderId="14" xfId="0" quotePrefix="1" applyNumberFormat="1" applyFont="1" applyFill="1" applyBorder="1" applyAlignment="1" applyProtection="1"/>
    <xf numFmtId="165" fontId="15" fillId="0" borderId="14" xfId="0" quotePrefix="1" applyNumberFormat="1" applyFont="1" applyFill="1" applyBorder="1" applyAlignment="1" applyProtection="1"/>
    <xf numFmtId="0" fontId="15" fillId="0" borderId="11" xfId="0" quotePrefix="1" applyNumberFormat="1" applyFont="1" applyFill="1" applyBorder="1" applyAlignment="1" applyProtection="1"/>
    <xf numFmtId="3" fontId="16" fillId="0" borderId="8" xfId="0" applyNumberFormat="1" applyFont="1" applyFill="1" applyBorder="1" applyAlignment="1" applyProtection="1"/>
    <xf numFmtId="49" fontId="16" fillId="0" borderId="11" xfId="0" applyNumberFormat="1" applyFont="1" applyFill="1" applyBorder="1" applyAlignment="1" applyProtection="1">
      <protection locked="0"/>
    </xf>
    <xf numFmtId="3" fontId="16" fillId="0" borderId="3" xfId="0" applyNumberFormat="1" applyFont="1" applyFill="1" applyBorder="1" applyAlignment="1" applyProtection="1"/>
    <xf numFmtId="0" fontId="18" fillId="0" borderId="0" xfId="0" applyFont="1"/>
    <xf numFmtId="0" fontId="6" fillId="0" borderId="0" xfId="0" applyFont="1"/>
    <xf numFmtId="0" fontId="0" fillId="0" borderId="0" xfId="0"/>
    <xf numFmtId="3" fontId="18" fillId="0" borderId="15" xfId="0" applyNumberFormat="1" applyFont="1" applyBorder="1"/>
    <xf numFmtId="0" fontId="16" fillId="0" borderId="15" xfId="0" applyNumberFormat="1" applyFont="1" applyFill="1" applyBorder="1" applyAlignment="1" applyProtection="1">
      <alignment wrapText="1"/>
    </xf>
    <xf numFmtId="0" fontId="16" fillId="2" borderId="10" xfId="0" applyNumberFormat="1" applyFont="1" applyFill="1" applyBorder="1" applyAlignment="1" applyProtection="1">
      <alignment horizontal="center"/>
    </xf>
    <xf numFmtId="166" fontId="0" fillId="0" borderId="15" xfId="38" applyNumberFormat="1" applyFont="1" applyBorder="1"/>
    <xf numFmtId="49" fontId="15" fillId="0" borderId="15" xfId="0" quotePrefix="1" applyNumberFormat="1" applyFont="1" applyFill="1" applyBorder="1" applyAlignment="1" applyProtection="1">
      <protection locked="0"/>
    </xf>
    <xf numFmtId="0" fontId="15" fillId="0" borderId="15" xfId="0" applyNumberFormat="1" applyFont="1" applyFill="1" applyBorder="1" applyAlignment="1" applyProtection="1">
      <alignment wrapText="1"/>
    </xf>
    <xf numFmtId="0" fontId="0" fillId="0" borderId="0" xfId="0"/>
    <xf numFmtId="0" fontId="15" fillId="0" borderId="15" xfId="0" applyNumberFormat="1" applyFont="1" applyFill="1" applyBorder="1" applyAlignment="1" applyProtection="1"/>
    <xf numFmtId="49" fontId="15" fillId="0" borderId="15" xfId="0" applyNumberFormat="1" applyFont="1" applyFill="1" applyBorder="1" applyAlignment="1" applyProtection="1">
      <protection locked="0"/>
    </xf>
    <xf numFmtId="3" fontId="15" fillId="0" borderId="0" xfId="0" applyNumberFormat="1" applyFont="1" applyFill="1" applyBorder="1" applyAlignment="1" applyProtection="1"/>
    <xf numFmtId="3" fontId="15" fillId="0" borderId="15" xfId="0" applyNumberFormat="1" applyFont="1" applyFill="1" applyBorder="1" applyAlignment="1" applyProtection="1"/>
    <xf numFmtId="0" fontId="15" fillId="2" borderId="14" xfId="0" applyNumberFormat="1" applyFont="1" applyFill="1" applyBorder="1" applyAlignment="1" applyProtection="1"/>
    <xf numFmtId="0" fontId="15" fillId="2" borderId="15" xfId="0" applyNumberFormat="1" applyFont="1" applyFill="1" applyBorder="1" applyAlignment="1" applyProtection="1"/>
    <xf numFmtId="0" fontId="15" fillId="2" borderId="0" xfId="0" applyNumberFormat="1" applyFont="1" applyFill="1" applyBorder="1" applyAlignment="1" applyProtection="1"/>
    <xf numFmtId="0" fontId="0" fillId="2" borderId="13" xfId="0" applyFill="1" applyBorder="1"/>
    <xf numFmtId="0" fontId="15" fillId="2" borderId="12" xfId="0" applyNumberFormat="1" applyFont="1" applyFill="1" applyBorder="1" applyAlignment="1" applyProtection="1"/>
    <xf numFmtId="3" fontId="15" fillId="2" borderId="9" xfId="0" applyNumberFormat="1" applyFont="1" applyFill="1" applyBorder="1" applyAlignment="1" applyProtection="1"/>
    <xf numFmtId="3" fontId="15" fillId="2" borderId="1" xfId="0" applyNumberFormat="1" applyFont="1" applyFill="1" applyBorder="1" applyAlignment="1" applyProtection="1"/>
    <xf numFmtId="0" fontId="3" fillId="0" borderId="0" xfId="0" applyFont="1"/>
    <xf numFmtId="49" fontId="15" fillId="0" borderId="8" xfId="0" quotePrefix="1" applyNumberFormat="1" applyFont="1" applyFill="1" applyBorder="1" applyAlignment="1" applyProtection="1">
      <protection locked="0"/>
    </xf>
    <xf numFmtId="49" fontId="16" fillId="0" borderId="9" xfId="0" quotePrefix="1" applyNumberFormat="1" applyFont="1" applyFill="1" applyBorder="1" applyAlignment="1" applyProtection="1">
      <protection locked="0"/>
    </xf>
    <xf numFmtId="49" fontId="16" fillId="0" borderId="8" xfId="0" quotePrefix="1" applyNumberFormat="1" applyFont="1" applyFill="1" applyBorder="1" applyAlignment="1" applyProtection="1">
      <protection locked="0"/>
    </xf>
    <xf numFmtId="49" fontId="15" fillId="0" borderId="3" xfId="0" quotePrefix="1" applyNumberFormat="1" applyFont="1" applyFill="1" applyBorder="1" applyAlignment="1" applyProtection="1">
      <protection locked="0"/>
    </xf>
    <xf numFmtId="3" fontId="15" fillId="0" borderId="7" xfId="0" applyNumberFormat="1" applyFont="1" applyFill="1" applyBorder="1" applyAlignment="1" applyProtection="1"/>
    <xf numFmtId="3" fontId="15" fillId="2" borderId="8" xfId="0" applyNumberFormat="1" applyFont="1" applyFill="1" applyBorder="1" applyAlignment="1" applyProtection="1"/>
    <xf numFmtId="0" fontId="17" fillId="2" borderId="7" xfId="0" applyFont="1" applyFill="1" applyBorder="1"/>
    <xf numFmtId="0" fontId="15" fillId="2" borderId="1" xfId="0" applyNumberFormat="1" applyFont="1" applyFill="1" applyBorder="1" applyAlignment="1" applyProtection="1"/>
    <xf numFmtId="0" fontId="17" fillId="2" borderId="10" xfId="0" applyFont="1" applyFill="1" applyBorder="1"/>
    <xf numFmtId="0" fontId="15" fillId="0" borderId="14" xfId="0" applyNumberFormat="1" applyFont="1" applyFill="1" applyBorder="1" applyAlignment="1" applyProtection="1">
      <alignment horizontal="left"/>
    </xf>
    <xf numFmtId="0" fontId="15" fillId="2" borderId="11" xfId="0" applyNumberFormat="1" applyFont="1" applyFill="1" applyBorder="1" applyAlignment="1" applyProtection="1"/>
    <xf numFmtId="3" fontId="0" fillId="2" borderId="8" xfId="0" applyNumberFormat="1" applyFill="1" applyBorder="1"/>
    <xf numFmtId="0" fontId="0" fillId="2" borderId="8" xfId="0" applyFill="1" applyBorder="1"/>
    <xf numFmtId="0" fontId="15" fillId="0" borderId="14" xfId="0" quotePrefix="1" applyNumberFormat="1" applyFont="1" applyFill="1" applyBorder="1" applyAlignment="1" applyProtection="1">
      <alignment horizontal="left"/>
    </xf>
    <xf numFmtId="49" fontId="16" fillId="0" borderId="14" xfId="0" applyNumberFormat="1" applyFont="1" applyFill="1" applyBorder="1" applyAlignment="1" applyProtection="1">
      <protection locked="0"/>
    </xf>
    <xf numFmtId="49" fontId="15" fillId="0" borderId="11" xfId="0" applyNumberFormat="1" applyFont="1" applyFill="1" applyBorder="1" applyAlignment="1" applyProtection="1">
      <alignment horizontal="left"/>
      <protection locked="0"/>
    </xf>
    <xf numFmtId="0" fontId="17" fillId="0" borderId="8" xfId="0" applyFont="1" applyBorder="1"/>
    <xf numFmtId="3" fontId="17" fillId="2" borderId="8" xfId="0" applyNumberFormat="1" applyFont="1" applyFill="1" applyBorder="1"/>
    <xf numFmtId="0" fontId="0" fillId="0" borderId="0" xfId="0" applyBorder="1"/>
    <xf numFmtId="165" fontId="15" fillId="2" borderId="11" xfId="0" quotePrefix="1" applyNumberFormat="1" applyFont="1" applyFill="1" applyBorder="1" applyAlignment="1" applyProtection="1"/>
    <xf numFmtId="3" fontId="15" fillId="2" borderId="3" xfId="0" applyNumberFormat="1" applyFont="1" applyFill="1" applyBorder="1" applyAlignment="1" applyProtection="1"/>
    <xf numFmtId="0" fontId="0" fillId="2" borderId="7" xfId="0" applyFill="1" applyBorder="1"/>
    <xf numFmtId="49" fontId="15" fillId="0" borderId="11" xfId="0" applyNumberFormat="1" applyFont="1" applyFill="1" applyBorder="1" applyAlignment="1" applyProtection="1">
      <protection locked="0"/>
    </xf>
    <xf numFmtId="3" fontId="18" fillId="0" borderId="8" xfId="0" applyNumberFormat="1" applyFont="1" applyBorder="1"/>
    <xf numFmtId="49" fontId="15" fillId="2" borderId="11" xfId="0" applyNumberFormat="1" applyFont="1" applyFill="1" applyBorder="1" applyAlignment="1" applyProtection="1">
      <protection locked="0"/>
    </xf>
    <xf numFmtId="3" fontId="18" fillId="2" borderId="8" xfId="0" applyNumberFormat="1" applyFont="1" applyFill="1" applyBorder="1"/>
    <xf numFmtId="0" fontId="18" fillId="2" borderId="8" xfId="0" applyFont="1" applyFill="1" applyBorder="1"/>
    <xf numFmtId="0" fontId="18" fillId="2" borderId="9" xfId="0" applyFont="1" applyFill="1" applyBorder="1"/>
    <xf numFmtId="0" fontId="15" fillId="2" borderId="8" xfId="0" applyNumberFormat="1" applyFont="1" applyFill="1" applyBorder="1" applyAlignment="1" applyProtection="1">
      <alignment wrapText="1"/>
    </xf>
    <xf numFmtId="3" fontId="18" fillId="2" borderId="8" xfId="0" applyNumberFormat="1" applyFont="1" applyFill="1" applyBorder="1" applyAlignment="1"/>
    <xf numFmtId="0" fontId="17" fillId="2" borderId="8" xfId="0" applyFont="1" applyFill="1" applyBorder="1"/>
    <xf numFmtId="0" fontId="17" fillId="2" borderId="9" xfId="0" applyFont="1" applyFill="1" applyBorder="1"/>
    <xf numFmtId="0" fontId="0" fillId="0" borderId="0" xfId="0"/>
    <xf numFmtId="0" fontId="0" fillId="0" borderId="0" xfId="0"/>
    <xf numFmtId="3" fontId="15" fillId="0" borderId="0" xfId="0" applyNumberFormat="1" applyFont="1" applyFill="1" applyBorder="1" applyAlignment="1" applyProtection="1"/>
    <xf numFmtId="0" fontId="0" fillId="0" borderId="0" xfId="0"/>
    <xf numFmtId="0" fontId="0" fillId="0" borderId="0" xfId="0"/>
    <xf numFmtId="3" fontId="18" fillId="0" borderId="15" xfId="0" applyNumberFormat="1" applyFont="1" applyBorder="1"/>
    <xf numFmtId="3" fontId="15" fillId="2" borderId="1" xfId="0" applyNumberFormat="1" applyFont="1" applyFill="1" applyBorder="1" applyAlignment="1" applyProtection="1"/>
    <xf numFmtId="0" fontId="18" fillId="0" borderId="15" xfId="0" applyFont="1" applyBorder="1" applyAlignment="1">
      <alignment wrapText="1"/>
    </xf>
    <xf numFmtId="49" fontId="15" fillId="3" borderId="16" xfId="0" applyNumberFormat="1" applyFont="1" applyFill="1" applyBorder="1" applyAlignment="1" applyProtection="1">
      <protection locked="0"/>
    </xf>
    <xf numFmtId="0" fontId="15" fillId="3" borderId="16" xfId="0" applyNumberFormat="1" applyFont="1" applyFill="1" applyBorder="1" applyAlignment="1" applyProtection="1">
      <alignment wrapText="1"/>
    </xf>
    <xf numFmtId="3" fontId="15" fillId="3" borderId="16" xfId="0" applyNumberFormat="1" applyFont="1" applyFill="1" applyBorder="1" applyAlignment="1" applyProtection="1"/>
    <xf numFmtId="3" fontId="18" fillId="3" borderId="16" xfId="0" applyNumberFormat="1" applyFont="1" applyFill="1" applyBorder="1"/>
    <xf numFmtId="0" fontId="18" fillId="3" borderId="15" xfId="0" applyFont="1" applyFill="1" applyBorder="1" applyAlignment="1">
      <alignment wrapText="1"/>
    </xf>
    <xf numFmtId="0" fontId="18" fillId="3" borderId="15" xfId="0" applyFont="1" applyFill="1" applyBorder="1" applyAlignment="1">
      <alignment horizontal="left" wrapText="1"/>
    </xf>
    <xf numFmtId="0" fontId="0" fillId="4" borderId="0" xfId="0" applyFill="1"/>
    <xf numFmtId="0" fontId="15" fillId="4" borderId="15" xfId="0" applyNumberFormat="1" applyFont="1" applyFill="1" applyBorder="1" applyAlignment="1" applyProtection="1"/>
    <xf numFmtId="3" fontId="15" fillId="4" borderId="0" xfId="0" applyNumberFormat="1" applyFont="1" applyFill="1" applyBorder="1" applyAlignment="1" applyProtection="1"/>
    <xf numFmtId="3" fontId="15" fillId="4" borderId="15" xfId="0" applyNumberFormat="1" applyFont="1" applyFill="1" applyBorder="1" applyAlignment="1" applyProtection="1"/>
    <xf numFmtId="0" fontId="0" fillId="4" borderId="13" xfId="0" applyFill="1" applyBorder="1"/>
    <xf numFmtId="0" fontId="0" fillId="4" borderId="15" xfId="0" applyFill="1" applyBorder="1"/>
    <xf numFmtId="3" fontId="20" fillId="0" borderId="18" xfId="0" applyNumberFormat="1" applyFont="1" applyBorder="1"/>
    <xf numFmtId="3" fontId="20" fillId="0" borderId="19" xfId="0" applyNumberFormat="1" applyFont="1" applyBorder="1"/>
    <xf numFmtId="49" fontId="15" fillId="4" borderId="14" xfId="0" applyNumberFormat="1" applyFont="1" applyFill="1" applyBorder="1" applyAlignment="1" applyProtection="1">
      <protection locked="0"/>
    </xf>
    <xf numFmtId="3" fontId="18" fillId="4" borderId="15" xfId="0" applyNumberFormat="1" applyFont="1" applyFill="1" applyBorder="1"/>
    <xf numFmtId="49" fontId="15" fillId="4" borderId="14" xfId="0" quotePrefix="1" applyNumberFormat="1" applyFont="1" applyFill="1" applyBorder="1" applyAlignment="1" applyProtection="1">
      <protection locked="0"/>
    </xf>
    <xf numFmtId="0" fontId="15" fillId="4" borderId="14" xfId="0" quotePrefix="1" applyNumberFormat="1" applyFont="1" applyFill="1" applyBorder="1" applyAlignment="1" applyProtection="1">
      <alignment horizontal="left"/>
    </xf>
    <xf numFmtId="49" fontId="15" fillId="4" borderId="15" xfId="0" quotePrefix="1" applyNumberFormat="1" applyFont="1" applyFill="1" applyBorder="1" applyAlignment="1" applyProtection="1">
      <protection locked="0"/>
    </xf>
    <xf numFmtId="0" fontId="15" fillId="4" borderId="15" xfId="0" applyNumberFormat="1" applyFont="1" applyFill="1" applyBorder="1" applyAlignment="1" applyProtection="1">
      <alignment wrapText="1"/>
    </xf>
    <xf numFmtId="49" fontId="15" fillId="4" borderId="15" xfId="0" quotePrefix="1" applyNumberFormat="1" applyFont="1" applyFill="1" applyBorder="1" applyAlignment="1" applyProtection="1">
      <alignment vertical="top"/>
      <protection locked="0"/>
    </xf>
    <xf numFmtId="0" fontId="15" fillId="4" borderId="14" xfId="0" applyNumberFormat="1" applyFont="1" applyFill="1" applyBorder="1" applyAlignment="1" applyProtection="1">
      <alignment horizontal="left"/>
    </xf>
    <xf numFmtId="0" fontId="15" fillId="4" borderId="14" xfId="0" quotePrefix="1" applyNumberFormat="1" applyFont="1" applyFill="1" applyBorder="1" applyAlignment="1" applyProtection="1"/>
    <xf numFmtId="0" fontId="0" fillId="0" borderId="15" xfId="0" applyBorder="1" applyAlignment="1">
      <alignment wrapText="1"/>
    </xf>
    <xf numFmtId="3" fontId="18" fillId="2" borderId="9" xfId="0" applyNumberFormat="1" applyFont="1" applyFill="1" applyBorder="1"/>
    <xf numFmtId="3" fontId="16" fillId="4" borderId="9" xfId="0" applyNumberFormat="1" applyFont="1" applyFill="1" applyBorder="1" applyAlignment="1" applyProtection="1">
      <alignment vertical="top"/>
    </xf>
    <xf numFmtId="49" fontId="15" fillId="4" borderId="14" xfId="0" applyNumberFormat="1" applyFont="1" applyFill="1" applyBorder="1" applyAlignment="1" applyProtection="1">
      <alignment vertical="top"/>
      <protection locked="0"/>
    </xf>
    <xf numFmtId="3" fontId="15" fillId="4" borderId="15" xfId="0" applyNumberFormat="1" applyFont="1" applyFill="1" applyBorder="1" applyAlignment="1" applyProtection="1">
      <alignment vertical="top"/>
    </xf>
    <xf numFmtId="49" fontId="15" fillId="4" borderId="14" xfId="0" quotePrefix="1" applyNumberFormat="1" applyFont="1" applyFill="1" applyBorder="1" applyAlignment="1" applyProtection="1">
      <alignment vertical="top"/>
      <protection locked="0"/>
    </xf>
    <xf numFmtId="0" fontId="15" fillId="4" borderId="14" xfId="0" applyNumberFormat="1" applyFont="1" applyFill="1" applyBorder="1" applyAlignment="1" applyProtection="1">
      <alignment horizontal="left" vertical="top"/>
    </xf>
    <xf numFmtId="3" fontId="15" fillId="4" borderId="0" xfId="0" applyNumberFormat="1" applyFont="1" applyFill="1" applyBorder="1" applyAlignment="1" applyProtection="1">
      <alignment vertical="top"/>
    </xf>
    <xf numFmtId="0" fontId="15" fillId="4" borderId="15" xfId="0" applyNumberFormat="1" applyFont="1" applyFill="1" applyBorder="1" applyAlignment="1" applyProtection="1">
      <alignment vertical="top" wrapText="1"/>
    </xf>
    <xf numFmtId="3" fontId="16" fillId="4" borderId="15" xfId="0" applyNumberFormat="1" applyFont="1" applyFill="1" applyBorder="1" applyAlignment="1" applyProtection="1"/>
    <xf numFmtId="3" fontId="18" fillId="4" borderId="15" xfId="0" applyNumberFormat="1" applyFont="1" applyFill="1" applyBorder="1"/>
    <xf numFmtId="3" fontId="18" fillId="4" borderId="15" xfId="0" applyNumberFormat="1" applyFont="1" applyFill="1" applyBorder="1" applyAlignment="1">
      <alignment vertical="top"/>
    </xf>
    <xf numFmtId="0" fontId="16" fillId="4" borderId="15" xfId="0" applyNumberFormat="1" applyFont="1" applyFill="1" applyBorder="1" applyAlignment="1" applyProtection="1">
      <alignment vertical="top" wrapText="1"/>
    </xf>
    <xf numFmtId="3" fontId="16" fillId="4" borderId="15" xfId="0" applyNumberFormat="1" applyFont="1" applyFill="1" applyBorder="1" applyAlignment="1" applyProtection="1">
      <alignment vertical="top"/>
    </xf>
    <xf numFmtId="0" fontId="17" fillId="4" borderId="15" xfId="0" applyFont="1" applyFill="1" applyBorder="1" applyAlignment="1">
      <alignment vertical="top"/>
    </xf>
    <xf numFmtId="3" fontId="16" fillId="4" borderId="15" xfId="3" applyNumberFormat="1" applyFont="1" applyFill="1" applyBorder="1" applyAlignment="1">
      <alignment horizontal="left" vertical="top" wrapText="1"/>
    </xf>
    <xf numFmtId="49" fontId="15" fillId="0" borderId="15" xfId="0" quotePrefix="1" applyNumberFormat="1" applyFont="1" applyFill="1" applyBorder="1" applyAlignment="1" applyProtection="1">
      <alignment vertical="top"/>
      <protection locked="0"/>
    </xf>
    <xf numFmtId="0" fontId="16" fillId="0" borderId="15" xfId="3" applyBorder="1" applyAlignment="1">
      <alignment vertical="top" wrapText="1"/>
    </xf>
    <xf numFmtId="3" fontId="15" fillId="0" borderId="0" xfId="0" applyNumberFormat="1" applyFont="1" applyFill="1" applyBorder="1" applyAlignment="1" applyProtection="1">
      <alignment vertical="top"/>
    </xf>
    <xf numFmtId="0" fontId="16" fillId="0" borderId="0" xfId="0" applyNumberFormat="1" applyFont="1" applyFill="1" applyBorder="1" applyAlignment="1" applyProtection="1"/>
    <xf numFmtId="0" fontId="17" fillId="0" borderId="8" xfId="0" applyFont="1" applyBorder="1"/>
    <xf numFmtId="0" fontId="17" fillId="4" borderId="15" xfId="0" applyFont="1" applyFill="1" applyBorder="1"/>
    <xf numFmtId="3" fontId="18" fillId="4" borderId="15" xfId="0" applyNumberFormat="1" applyFont="1" applyFill="1" applyBorder="1" applyAlignment="1">
      <alignment vertical="top"/>
    </xf>
    <xf numFmtId="0" fontId="16" fillId="4" borderId="15" xfId="2294" applyFill="1" applyBorder="1" applyAlignment="1">
      <alignment wrapText="1"/>
    </xf>
    <xf numFmtId="0" fontId="16" fillId="4" borderId="15" xfId="2294" applyFont="1" applyFill="1" applyBorder="1" applyAlignment="1">
      <alignment wrapText="1"/>
    </xf>
    <xf numFmtId="49" fontId="16" fillId="4" borderId="14" xfId="0" quotePrefix="1" applyNumberFormat="1" applyFont="1" applyFill="1" applyBorder="1" applyAlignment="1" applyProtection="1">
      <alignment vertical="top"/>
      <protection locked="0"/>
    </xf>
    <xf numFmtId="3" fontId="16" fillId="4" borderId="15" xfId="0" applyNumberFormat="1" applyFont="1" applyFill="1" applyBorder="1" applyAlignment="1" applyProtection="1">
      <alignment vertical="top"/>
    </xf>
    <xf numFmtId="0" fontId="17" fillId="4" borderId="15" xfId="0" applyFont="1" applyFill="1" applyBorder="1" applyAlignment="1">
      <alignment vertical="top"/>
    </xf>
    <xf numFmtId="0" fontId="16" fillId="4" borderId="15" xfId="3" applyFill="1" applyBorder="1" applyAlignment="1">
      <alignment vertical="top" wrapText="1"/>
    </xf>
    <xf numFmtId="0" fontId="16" fillId="4" borderId="15" xfId="2294" applyFill="1" applyBorder="1" applyAlignment="1">
      <alignment vertical="top" wrapText="1"/>
    </xf>
    <xf numFmtId="0" fontId="16" fillId="4" borderId="15" xfId="2294" applyFont="1" applyFill="1" applyBorder="1" applyAlignment="1">
      <alignment vertical="top" wrapText="1"/>
    </xf>
    <xf numFmtId="0" fontId="16" fillId="4" borderId="14" xfId="2294" applyFill="1" applyBorder="1" applyAlignment="1">
      <alignment vertical="top" wrapText="1"/>
    </xf>
    <xf numFmtId="49" fontId="16" fillId="0" borderId="15" xfId="0" quotePrefix="1" applyNumberFormat="1" applyFont="1" applyFill="1" applyBorder="1" applyAlignment="1" applyProtection="1">
      <alignment vertical="top"/>
      <protection locked="0"/>
    </xf>
    <xf numFmtId="0" fontId="15" fillId="0" borderId="0" xfId="0" applyNumberFormat="1" applyFont="1" applyFill="1" applyBorder="1" applyAlignment="1" applyProtection="1">
      <alignment vertical="top"/>
    </xf>
    <xf numFmtId="0" fontId="16" fillId="0" borderId="15" xfId="3" applyBorder="1" applyAlignment="1">
      <alignment wrapText="1"/>
    </xf>
    <xf numFmtId="3" fontId="15" fillId="0" borderId="15" xfId="0" applyNumberFormat="1" applyFont="1" applyFill="1" applyBorder="1" applyAlignment="1" applyProtection="1">
      <alignment vertical="top"/>
    </xf>
    <xf numFmtId="0" fontId="20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</cellXfs>
  <cellStyles count="3632">
    <cellStyle name="20 % - Farve1" xfId="596" builtinId="30" customBuiltin="1"/>
    <cellStyle name="20 % - Farve1 2" xfId="2189"/>
    <cellStyle name="20 % - Farve1 2 2" xfId="2847"/>
    <cellStyle name="20 % - Farve1 3" xfId="2348"/>
    <cellStyle name="20 % - Farve1 3 2" xfId="3285"/>
    <cellStyle name="20 % - Farve1 4" xfId="2369"/>
    <cellStyle name="20 % - Farve1 4 2" xfId="3308"/>
    <cellStyle name="20 % - Farve1 5" xfId="2418"/>
    <cellStyle name="20 % - Farve2" xfId="600" builtinId="34" customBuiltin="1"/>
    <cellStyle name="20 % - Farve2 2" xfId="2190"/>
    <cellStyle name="20 % - Farve2 2 2" xfId="2848"/>
    <cellStyle name="20 % - Farve2 3" xfId="2354"/>
    <cellStyle name="20 % - Farve2 3 2" xfId="3291"/>
    <cellStyle name="20 % - Farve2 4" xfId="2370"/>
    <cellStyle name="20 % - Farve2 4 2" xfId="3309"/>
    <cellStyle name="20 % - Farve2 5" xfId="2420"/>
    <cellStyle name="20 % - Farve3" xfId="604" builtinId="38" customBuiltin="1"/>
    <cellStyle name="20 % - Farve3 2" xfId="2191"/>
    <cellStyle name="20 % - Farve3 2 2" xfId="2849"/>
    <cellStyle name="20 % - Farve3 3" xfId="2349"/>
    <cellStyle name="20 % - Farve3 3 2" xfId="3286"/>
    <cellStyle name="20 % - Farve3 4" xfId="2371"/>
    <cellStyle name="20 % - Farve3 4 2" xfId="3310"/>
    <cellStyle name="20 % - Farve3 5" xfId="2422"/>
    <cellStyle name="20 % - Farve4" xfId="608" builtinId="42" customBuiltin="1"/>
    <cellStyle name="20 % - Farve4 2" xfId="2192"/>
    <cellStyle name="20 % - Farve4 2 2" xfId="2850"/>
    <cellStyle name="20 % - Farve4 3" xfId="2344"/>
    <cellStyle name="20 % - Farve4 3 2" xfId="3281"/>
    <cellStyle name="20 % - Farve4 4" xfId="2372"/>
    <cellStyle name="20 % - Farve4 4 2" xfId="3311"/>
    <cellStyle name="20 % - Farve4 5" xfId="2424"/>
    <cellStyle name="20 % - Farve5" xfId="612" builtinId="46" customBuiltin="1"/>
    <cellStyle name="20 % - Farve5 2" xfId="2193"/>
    <cellStyle name="20 % - Farve5 2 2" xfId="2851"/>
    <cellStyle name="20 % - Farve5 3" xfId="2367"/>
    <cellStyle name="20 % - Farve5 3 2" xfId="3306"/>
    <cellStyle name="20 % - Farve5 4" xfId="2373"/>
    <cellStyle name="20 % - Farve5 4 2" xfId="3312"/>
    <cellStyle name="20 % - Farve5 5" xfId="2426"/>
    <cellStyle name="20 % - Farve6" xfId="616" builtinId="50" customBuiltin="1"/>
    <cellStyle name="20 % - Farve6 2" xfId="2194"/>
    <cellStyle name="20 % - Farve6 2 2" xfId="2852"/>
    <cellStyle name="20 % - Farve6 3" xfId="2339"/>
    <cellStyle name="20 % - Farve6 3 2" xfId="3276"/>
    <cellStyle name="20 % - Farve6 4" xfId="2374"/>
    <cellStyle name="20 % - Farve6 4 2" xfId="3313"/>
    <cellStyle name="20 % - Farve6 5" xfId="2428"/>
    <cellStyle name="20 % - Markeringsfarve1 2" xfId="1783"/>
    <cellStyle name="20 % - Markeringsfarve1 2 2" xfId="1834"/>
    <cellStyle name="20 % - Markeringsfarve1 2 2 2" xfId="2196"/>
    <cellStyle name="20 % - Markeringsfarve1 2 2 2 2" xfId="2854"/>
    <cellStyle name="20 % - Markeringsfarve1 2 2 3" xfId="2487"/>
    <cellStyle name="20 % - Markeringsfarve1 2 3" xfId="1886"/>
    <cellStyle name="20 % - Markeringsfarve1 2 3 2" xfId="2197"/>
    <cellStyle name="20 % - Markeringsfarve1 2 3 2 2" xfId="2855"/>
    <cellStyle name="20 % - Markeringsfarve1 2 3 3" xfId="2539"/>
    <cellStyle name="20 % - Markeringsfarve1 2 4" xfId="2195"/>
    <cellStyle name="20 % - Markeringsfarve1 2 4 2" xfId="2853"/>
    <cellStyle name="20 % - Markeringsfarve1 2 5" xfId="2358"/>
    <cellStyle name="20 % - Markeringsfarve1 2 5 2" xfId="3295"/>
    <cellStyle name="20 % - Markeringsfarve1 2 6" xfId="2386"/>
    <cellStyle name="20 % - Markeringsfarve1 2 6 2" xfId="3325"/>
    <cellStyle name="20 % - Markeringsfarve1 2 7" xfId="2435"/>
    <cellStyle name="20 % - Markeringsfarve1 3" xfId="1805"/>
    <cellStyle name="20 % - Markeringsfarve1 3 2" xfId="1857"/>
    <cellStyle name="20 % - Markeringsfarve1 3 2 2" xfId="2199"/>
    <cellStyle name="20 % - Markeringsfarve1 3 2 2 2" xfId="2857"/>
    <cellStyle name="20 % - Markeringsfarve1 3 2 3" xfId="2510"/>
    <cellStyle name="20 % - Markeringsfarve1 3 3" xfId="2198"/>
    <cellStyle name="20 % - Markeringsfarve1 3 3 2" xfId="2856"/>
    <cellStyle name="20 % - Markeringsfarve1 3 4" xfId="2458"/>
    <cellStyle name="20 % - Markeringsfarve1 4" xfId="1817"/>
    <cellStyle name="20 % - Markeringsfarve1 4 2" xfId="2200"/>
    <cellStyle name="20 % - Markeringsfarve1 4 2 2" xfId="2858"/>
    <cellStyle name="20 % - Markeringsfarve1 4 3" xfId="2470"/>
    <cellStyle name="20 % - Markeringsfarve1 5" xfId="1869"/>
    <cellStyle name="20 % - Markeringsfarve1 5 2" xfId="2201"/>
    <cellStyle name="20 % - Markeringsfarve1 5 2 2" xfId="2859"/>
    <cellStyle name="20 % - Markeringsfarve1 5 3" xfId="2522"/>
    <cellStyle name="20 % - Markeringsfarve2 2" xfId="1784"/>
    <cellStyle name="20 % - Markeringsfarve2 2 2" xfId="1835"/>
    <cellStyle name="20 % - Markeringsfarve2 2 2 2" xfId="2203"/>
    <cellStyle name="20 % - Markeringsfarve2 2 2 2 2" xfId="2861"/>
    <cellStyle name="20 % - Markeringsfarve2 2 2 3" xfId="2488"/>
    <cellStyle name="20 % - Markeringsfarve2 2 3" xfId="1887"/>
    <cellStyle name="20 % - Markeringsfarve2 2 3 2" xfId="2204"/>
    <cellStyle name="20 % - Markeringsfarve2 2 3 2 2" xfId="2862"/>
    <cellStyle name="20 % - Markeringsfarve2 2 3 3" xfId="2540"/>
    <cellStyle name="20 % - Markeringsfarve2 2 4" xfId="2202"/>
    <cellStyle name="20 % - Markeringsfarve2 2 4 2" xfId="2860"/>
    <cellStyle name="20 % - Markeringsfarve2 2 5" xfId="2343"/>
    <cellStyle name="20 % - Markeringsfarve2 2 5 2" xfId="3279"/>
    <cellStyle name="20 % - Markeringsfarve2 2 6" xfId="2387"/>
    <cellStyle name="20 % - Markeringsfarve2 2 6 2" xfId="3326"/>
    <cellStyle name="20 % - Markeringsfarve2 2 7" xfId="2436"/>
    <cellStyle name="20 % - Markeringsfarve2 3" xfId="1807"/>
    <cellStyle name="20 % - Markeringsfarve2 3 2" xfId="1859"/>
    <cellStyle name="20 % - Markeringsfarve2 3 2 2" xfId="2206"/>
    <cellStyle name="20 % - Markeringsfarve2 3 2 2 2" xfId="2864"/>
    <cellStyle name="20 % - Markeringsfarve2 3 2 3" xfId="2512"/>
    <cellStyle name="20 % - Markeringsfarve2 3 3" xfId="2205"/>
    <cellStyle name="20 % - Markeringsfarve2 3 3 2" xfId="2863"/>
    <cellStyle name="20 % - Markeringsfarve2 3 4" xfId="2460"/>
    <cellStyle name="20 % - Markeringsfarve2 4" xfId="1818"/>
    <cellStyle name="20 % - Markeringsfarve2 4 2" xfId="2207"/>
    <cellStyle name="20 % - Markeringsfarve2 4 2 2" xfId="2865"/>
    <cellStyle name="20 % - Markeringsfarve2 4 3" xfId="2471"/>
    <cellStyle name="20 % - Markeringsfarve2 5" xfId="1870"/>
    <cellStyle name="20 % - Markeringsfarve2 5 2" xfId="2208"/>
    <cellStyle name="20 % - Markeringsfarve2 5 2 2" xfId="2866"/>
    <cellStyle name="20 % - Markeringsfarve2 5 3" xfId="2523"/>
    <cellStyle name="20 % - Markeringsfarve3 2" xfId="1785"/>
    <cellStyle name="20 % - Markeringsfarve3 2 2" xfId="1836"/>
    <cellStyle name="20 % - Markeringsfarve3 2 2 2" xfId="2210"/>
    <cellStyle name="20 % - Markeringsfarve3 2 2 2 2" xfId="2868"/>
    <cellStyle name="20 % - Markeringsfarve3 2 2 3" xfId="2489"/>
    <cellStyle name="20 % - Markeringsfarve3 2 3" xfId="1888"/>
    <cellStyle name="20 % - Markeringsfarve3 2 3 2" xfId="2211"/>
    <cellStyle name="20 % - Markeringsfarve3 2 3 2 2" xfId="2869"/>
    <cellStyle name="20 % - Markeringsfarve3 2 3 3" xfId="2541"/>
    <cellStyle name="20 % - Markeringsfarve3 2 4" xfId="2209"/>
    <cellStyle name="20 % - Markeringsfarve3 2 4 2" xfId="2867"/>
    <cellStyle name="20 % - Markeringsfarve3 2 5" xfId="2355"/>
    <cellStyle name="20 % - Markeringsfarve3 2 5 2" xfId="3292"/>
    <cellStyle name="20 % - Markeringsfarve3 2 6" xfId="2388"/>
    <cellStyle name="20 % - Markeringsfarve3 2 6 2" xfId="3327"/>
    <cellStyle name="20 % - Markeringsfarve3 2 7" xfId="2437"/>
    <cellStyle name="20 % - Markeringsfarve3 3" xfId="1809"/>
    <cellStyle name="20 % - Markeringsfarve3 3 2" xfId="1861"/>
    <cellStyle name="20 % - Markeringsfarve3 3 2 2" xfId="2213"/>
    <cellStyle name="20 % - Markeringsfarve3 3 2 2 2" xfId="2871"/>
    <cellStyle name="20 % - Markeringsfarve3 3 2 3" xfId="2514"/>
    <cellStyle name="20 % - Markeringsfarve3 3 3" xfId="2212"/>
    <cellStyle name="20 % - Markeringsfarve3 3 3 2" xfId="2870"/>
    <cellStyle name="20 % - Markeringsfarve3 3 4" xfId="2462"/>
    <cellStyle name="20 % - Markeringsfarve3 4" xfId="1819"/>
    <cellStyle name="20 % - Markeringsfarve3 4 2" xfId="2214"/>
    <cellStyle name="20 % - Markeringsfarve3 4 2 2" xfId="2872"/>
    <cellStyle name="20 % - Markeringsfarve3 4 3" xfId="2472"/>
    <cellStyle name="20 % - Markeringsfarve3 5" xfId="1871"/>
    <cellStyle name="20 % - Markeringsfarve3 5 2" xfId="2215"/>
    <cellStyle name="20 % - Markeringsfarve3 5 2 2" xfId="2873"/>
    <cellStyle name="20 % - Markeringsfarve3 5 3" xfId="2524"/>
    <cellStyle name="20 % - Markeringsfarve4 2" xfId="1786"/>
    <cellStyle name="20 % - Markeringsfarve4 2 2" xfId="1837"/>
    <cellStyle name="20 % - Markeringsfarve4 2 2 2" xfId="2217"/>
    <cellStyle name="20 % - Markeringsfarve4 2 2 2 2" xfId="2875"/>
    <cellStyle name="20 % - Markeringsfarve4 2 2 3" xfId="2490"/>
    <cellStyle name="20 % - Markeringsfarve4 2 3" xfId="1889"/>
    <cellStyle name="20 % - Markeringsfarve4 2 3 2" xfId="2218"/>
    <cellStyle name="20 % - Markeringsfarve4 2 3 2 2" xfId="2876"/>
    <cellStyle name="20 % - Markeringsfarve4 2 3 3" xfId="2542"/>
    <cellStyle name="20 % - Markeringsfarve4 2 4" xfId="2216"/>
    <cellStyle name="20 % - Markeringsfarve4 2 4 2" xfId="2874"/>
    <cellStyle name="20 % - Markeringsfarve4 2 5" xfId="2360"/>
    <cellStyle name="20 % - Markeringsfarve4 2 5 2" xfId="3297"/>
    <cellStyle name="20 % - Markeringsfarve4 2 6" xfId="2389"/>
    <cellStyle name="20 % - Markeringsfarve4 2 6 2" xfId="3328"/>
    <cellStyle name="20 % - Markeringsfarve4 2 7" xfId="2438"/>
    <cellStyle name="20 % - Markeringsfarve4 3" xfId="1811"/>
    <cellStyle name="20 % - Markeringsfarve4 3 2" xfId="1863"/>
    <cellStyle name="20 % - Markeringsfarve4 3 2 2" xfId="2220"/>
    <cellStyle name="20 % - Markeringsfarve4 3 2 2 2" xfId="2878"/>
    <cellStyle name="20 % - Markeringsfarve4 3 2 3" xfId="2516"/>
    <cellStyle name="20 % - Markeringsfarve4 3 3" xfId="2219"/>
    <cellStyle name="20 % - Markeringsfarve4 3 3 2" xfId="2877"/>
    <cellStyle name="20 % - Markeringsfarve4 3 4" xfId="2464"/>
    <cellStyle name="20 % - Markeringsfarve4 4" xfId="1820"/>
    <cellStyle name="20 % - Markeringsfarve4 4 2" xfId="2221"/>
    <cellStyle name="20 % - Markeringsfarve4 4 2 2" xfId="2879"/>
    <cellStyle name="20 % - Markeringsfarve4 4 3" xfId="2473"/>
    <cellStyle name="20 % - Markeringsfarve4 5" xfId="1872"/>
    <cellStyle name="20 % - Markeringsfarve4 5 2" xfId="2222"/>
    <cellStyle name="20 % - Markeringsfarve4 5 2 2" xfId="2880"/>
    <cellStyle name="20 % - Markeringsfarve4 5 3" xfId="2525"/>
    <cellStyle name="20 % - Markeringsfarve5 2" xfId="1787"/>
    <cellStyle name="20 % - Markeringsfarve5 2 2" xfId="1838"/>
    <cellStyle name="20 % - Markeringsfarve5 2 2 2" xfId="2224"/>
    <cellStyle name="20 % - Markeringsfarve5 2 2 2 2" xfId="2882"/>
    <cellStyle name="20 % - Markeringsfarve5 2 2 3" xfId="2491"/>
    <cellStyle name="20 % - Markeringsfarve5 2 3" xfId="1890"/>
    <cellStyle name="20 % - Markeringsfarve5 2 3 2" xfId="2225"/>
    <cellStyle name="20 % - Markeringsfarve5 2 3 2 2" xfId="2883"/>
    <cellStyle name="20 % - Markeringsfarve5 2 3 3" xfId="2543"/>
    <cellStyle name="20 % - Markeringsfarve5 2 4" xfId="2223"/>
    <cellStyle name="20 % - Markeringsfarve5 2 4 2" xfId="2881"/>
    <cellStyle name="20 % - Markeringsfarve5 2 5" xfId="2361"/>
    <cellStyle name="20 % - Markeringsfarve5 2 5 2" xfId="3298"/>
    <cellStyle name="20 % - Markeringsfarve5 2 6" xfId="2390"/>
    <cellStyle name="20 % - Markeringsfarve5 2 6 2" xfId="3329"/>
    <cellStyle name="20 % - Markeringsfarve5 2 7" xfId="2439"/>
    <cellStyle name="20 % - Markeringsfarve5 3" xfId="1813"/>
    <cellStyle name="20 % - Markeringsfarve5 3 2" xfId="1865"/>
    <cellStyle name="20 % - Markeringsfarve5 3 2 2" xfId="2227"/>
    <cellStyle name="20 % - Markeringsfarve5 3 2 2 2" xfId="2885"/>
    <cellStyle name="20 % - Markeringsfarve5 3 2 3" xfId="2518"/>
    <cellStyle name="20 % - Markeringsfarve5 3 3" xfId="2226"/>
    <cellStyle name="20 % - Markeringsfarve5 3 3 2" xfId="2884"/>
    <cellStyle name="20 % - Markeringsfarve5 3 4" xfId="2466"/>
    <cellStyle name="20 % - Markeringsfarve5 4" xfId="1821"/>
    <cellStyle name="20 % - Markeringsfarve5 4 2" xfId="2228"/>
    <cellStyle name="20 % - Markeringsfarve5 4 2 2" xfId="2886"/>
    <cellStyle name="20 % - Markeringsfarve5 4 3" xfId="2474"/>
    <cellStyle name="20 % - Markeringsfarve5 5" xfId="1873"/>
    <cellStyle name="20 % - Markeringsfarve5 5 2" xfId="2229"/>
    <cellStyle name="20 % - Markeringsfarve5 5 2 2" xfId="2887"/>
    <cellStyle name="20 % - Markeringsfarve5 5 3" xfId="2526"/>
    <cellStyle name="20 % - Markeringsfarve6 2" xfId="1788"/>
    <cellStyle name="20 % - Markeringsfarve6 2 2" xfId="1839"/>
    <cellStyle name="20 % - Markeringsfarve6 2 2 2" xfId="2231"/>
    <cellStyle name="20 % - Markeringsfarve6 2 2 2 2" xfId="2889"/>
    <cellStyle name="20 % - Markeringsfarve6 2 2 3" xfId="2492"/>
    <cellStyle name="20 % - Markeringsfarve6 2 3" xfId="1891"/>
    <cellStyle name="20 % - Markeringsfarve6 2 3 2" xfId="2232"/>
    <cellStyle name="20 % - Markeringsfarve6 2 3 2 2" xfId="2890"/>
    <cellStyle name="20 % - Markeringsfarve6 2 3 3" xfId="2544"/>
    <cellStyle name="20 % - Markeringsfarve6 2 4" xfId="2230"/>
    <cellStyle name="20 % - Markeringsfarve6 2 4 2" xfId="2888"/>
    <cellStyle name="20 % - Markeringsfarve6 2 5" xfId="2366"/>
    <cellStyle name="20 % - Markeringsfarve6 2 5 2" xfId="3305"/>
    <cellStyle name="20 % - Markeringsfarve6 2 6" xfId="2391"/>
    <cellStyle name="20 % - Markeringsfarve6 2 6 2" xfId="3330"/>
    <cellStyle name="20 % - Markeringsfarve6 2 7" xfId="2440"/>
    <cellStyle name="20 % - Markeringsfarve6 3" xfId="1815"/>
    <cellStyle name="20 % - Markeringsfarve6 3 2" xfId="1867"/>
    <cellStyle name="20 % - Markeringsfarve6 3 2 2" xfId="2234"/>
    <cellStyle name="20 % - Markeringsfarve6 3 2 2 2" xfId="2892"/>
    <cellStyle name="20 % - Markeringsfarve6 3 2 3" xfId="2520"/>
    <cellStyle name="20 % - Markeringsfarve6 3 3" xfId="2233"/>
    <cellStyle name="20 % - Markeringsfarve6 3 3 2" xfId="2891"/>
    <cellStyle name="20 % - Markeringsfarve6 3 4" xfId="2468"/>
    <cellStyle name="20 % - Markeringsfarve6 4" xfId="1822"/>
    <cellStyle name="20 % - Markeringsfarve6 4 2" xfId="2235"/>
    <cellStyle name="20 % - Markeringsfarve6 4 2 2" xfId="2893"/>
    <cellStyle name="20 % - Markeringsfarve6 4 3" xfId="2475"/>
    <cellStyle name="20 % - Markeringsfarve6 5" xfId="1874"/>
    <cellStyle name="20 % - Markeringsfarve6 5 2" xfId="2236"/>
    <cellStyle name="20 % - Markeringsfarve6 5 2 2" xfId="2894"/>
    <cellStyle name="20 % - Markeringsfarve6 5 3" xfId="2527"/>
    <cellStyle name="40 % - Farve1" xfId="597" builtinId="31" customBuiltin="1"/>
    <cellStyle name="40 % - Farve1 2" xfId="2237"/>
    <cellStyle name="40 % - Farve1 2 2" xfId="2895"/>
    <cellStyle name="40 % - Farve1 3" xfId="2326"/>
    <cellStyle name="40 % - Farve1 3 2" xfId="2990"/>
    <cellStyle name="40 % - Farve1 4" xfId="2375"/>
    <cellStyle name="40 % - Farve1 4 2" xfId="3314"/>
    <cellStyle name="40 % - Farve1 5" xfId="2419"/>
    <cellStyle name="40 % - Farve2" xfId="601" builtinId="35" customBuiltin="1"/>
    <cellStyle name="40 % - Farve2 2" xfId="2238"/>
    <cellStyle name="40 % - Farve2 2 2" xfId="2896"/>
    <cellStyle name="40 % - Farve2 3" xfId="2357"/>
    <cellStyle name="40 % - Farve2 3 2" xfId="3294"/>
    <cellStyle name="40 % - Farve2 4" xfId="2376"/>
    <cellStyle name="40 % - Farve2 4 2" xfId="3315"/>
    <cellStyle name="40 % - Farve2 5" xfId="2421"/>
    <cellStyle name="40 % - Farve3" xfId="605" builtinId="39" customBuiltin="1"/>
    <cellStyle name="40 % - Farve3 2" xfId="2239"/>
    <cellStyle name="40 % - Farve3 2 2" xfId="2897"/>
    <cellStyle name="40 % - Farve3 3" xfId="2337"/>
    <cellStyle name="40 % - Farve3 3 2" xfId="3274"/>
    <cellStyle name="40 % - Farve3 4" xfId="2377"/>
    <cellStyle name="40 % - Farve3 4 2" xfId="3316"/>
    <cellStyle name="40 % - Farve3 5" xfId="2423"/>
    <cellStyle name="40 % - Farve4" xfId="609" builtinId="43" customBuiltin="1"/>
    <cellStyle name="40 % - Farve4 2" xfId="2240"/>
    <cellStyle name="40 % - Farve4 2 2" xfId="2898"/>
    <cellStyle name="40 % - Farve4 3" xfId="2356"/>
    <cellStyle name="40 % - Farve4 3 2" xfId="3293"/>
    <cellStyle name="40 % - Farve4 4" xfId="2378"/>
    <cellStyle name="40 % - Farve4 4 2" xfId="3317"/>
    <cellStyle name="40 % - Farve4 5" xfId="2425"/>
    <cellStyle name="40 % - Farve5" xfId="613" builtinId="47" customBuiltin="1"/>
    <cellStyle name="40 % - Farve5 2" xfId="2241"/>
    <cellStyle name="40 % - Farve5 2 2" xfId="2899"/>
    <cellStyle name="40 % - Farve5 3" xfId="2359"/>
    <cellStyle name="40 % - Farve5 3 2" xfId="3296"/>
    <cellStyle name="40 % - Farve5 4" xfId="2379"/>
    <cellStyle name="40 % - Farve5 4 2" xfId="3318"/>
    <cellStyle name="40 % - Farve5 5" xfId="2427"/>
    <cellStyle name="40 % - Farve6" xfId="617" builtinId="51" customBuiltin="1"/>
    <cellStyle name="40 % - Farve6 2" xfId="2242"/>
    <cellStyle name="40 % - Farve6 2 2" xfId="2900"/>
    <cellStyle name="40 % - Farve6 3" xfId="2345"/>
    <cellStyle name="40 % - Farve6 3 2" xfId="3282"/>
    <cellStyle name="40 % - Farve6 4" xfId="2380"/>
    <cellStyle name="40 % - Farve6 4 2" xfId="3319"/>
    <cellStyle name="40 % - Farve6 5" xfId="2429"/>
    <cellStyle name="40 % - Markeringsfarve1 2" xfId="1789"/>
    <cellStyle name="40 % - Markeringsfarve1 2 2" xfId="1840"/>
    <cellStyle name="40 % - Markeringsfarve1 2 2 2" xfId="2244"/>
    <cellStyle name="40 % - Markeringsfarve1 2 2 2 2" xfId="2902"/>
    <cellStyle name="40 % - Markeringsfarve1 2 2 3" xfId="2493"/>
    <cellStyle name="40 % - Markeringsfarve1 2 3" xfId="1892"/>
    <cellStyle name="40 % - Markeringsfarve1 2 3 2" xfId="2245"/>
    <cellStyle name="40 % - Markeringsfarve1 2 3 2 2" xfId="2903"/>
    <cellStyle name="40 % - Markeringsfarve1 2 3 3" xfId="2545"/>
    <cellStyle name="40 % - Markeringsfarve1 2 4" xfId="2243"/>
    <cellStyle name="40 % - Markeringsfarve1 2 4 2" xfId="2901"/>
    <cellStyle name="40 % - Markeringsfarve1 2 5" xfId="2364"/>
    <cellStyle name="40 % - Markeringsfarve1 2 5 2" xfId="3303"/>
    <cellStyle name="40 % - Markeringsfarve1 2 6" xfId="2392"/>
    <cellStyle name="40 % - Markeringsfarve1 2 6 2" xfId="3331"/>
    <cellStyle name="40 % - Markeringsfarve1 2 7" xfId="2441"/>
    <cellStyle name="40 % - Markeringsfarve1 3" xfId="1806"/>
    <cellStyle name="40 % - Markeringsfarve1 3 2" xfId="1858"/>
    <cellStyle name="40 % - Markeringsfarve1 3 2 2" xfId="2247"/>
    <cellStyle name="40 % - Markeringsfarve1 3 2 2 2" xfId="2905"/>
    <cellStyle name="40 % - Markeringsfarve1 3 2 3" xfId="2511"/>
    <cellStyle name="40 % - Markeringsfarve1 3 3" xfId="2246"/>
    <cellStyle name="40 % - Markeringsfarve1 3 3 2" xfId="2904"/>
    <cellStyle name="40 % - Markeringsfarve1 3 4" xfId="2459"/>
    <cellStyle name="40 % - Markeringsfarve1 4" xfId="1823"/>
    <cellStyle name="40 % - Markeringsfarve1 4 2" xfId="2248"/>
    <cellStyle name="40 % - Markeringsfarve1 4 2 2" xfId="2906"/>
    <cellStyle name="40 % - Markeringsfarve1 4 3" xfId="2476"/>
    <cellStyle name="40 % - Markeringsfarve1 5" xfId="1875"/>
    <cellStyle name="40 % - Markeringsfarve1 5 2" xfId="2249"/>
    <cellStyle name="40 % - Markeringsfarve1 5 2 2" xfId="2907"/>
    <cellStyle name="40 % - Markeringsfarve1 5 3" xfId="2528"/>
    <cellStyle name="40 % - Markeringsfarve2 2" xfId="1790"/>
    <cellStyle name="40 % - Markeringsfarve2 2 2" xfId="1841"/>
    <cellStyle name="40 % - Markeringsfarve2 2 2 2" xfId="2251"/>
    <cellStyle name="40 % - Markeringsfarve2 2 2 2 2" xfId="2909"/>
    <cellStyle name="40 % - Markeringsfarve2 2 2 3" xfId="2494"/>
    <cellStyle name="40 % - Markeringsfarve2 2 3" xfId="1893"/>
    <cellStyle name="40 % - Markeringsfarve2 2 3 2" xfId="2252"/>
    <cellStyle name="40 % - Markeringsfarve2 2 3 2 2" xfId="2910"/>
    <cellStyle name="40 % - Markeringsfarve2 2 3 3" xfId="2546"/>
    <cellStyle name="40 % - Markeringsfarve2 2 4" xfId="2250"/>
    <cellStyle name="40 % - Markeringsfarve2 2 4 2" xfId="2908"/>
    <cellStyle name="40 % - Markeringsfarve2 2 5" xfId="2340"/>
    <cellStyle name="40 % - Markeringsfarve2 2 5 2" xfId="3277"/>
    <cellStyle name="40 % - Markeringsfarve2 2 6" xfId="2393"/>
    <cellStyle name="40 % - Markeringsfarve2 2 6 2" xfId="3332"/>
    <cellStyle name="40 % - Markeringsfarve2 2 7" xfId="2442"/>
    <cellStyle name="40 % - Markeringsfarve2 3" xfId="1808"/>
    <cellStyle name="40 % - Markeringsfarve2 3 2" xfId="1860"/>
    <cellStyle name="40 % - Markeringsfarve2 3 2 2" xfId="2254"/>
    <cellStyle name="40 % - Markeringsfarve2 3 2 2 2" xfId="2912"/>
    <cellStyle name="40 % - Markeringsfarve2 3 2 3" xfId="2513"/>
    <cellStyle name="40 % - Markeringsfarve2 3 3" xfId="2253"/>
    <cellStyle name="40 % - Markeringsfarve2 3 3 2" xfId="2911"/>
    <cellStyle name="40 % - Markeringsfarve2 3 4" xfId="2461"/>
    <cellStyle name="40 % - Markeringsfarve2 4" xfId="1824"/>
    <cellStyle name="40 % - Markeringsfarve2 4 2" xfId="2255"/>
    <cellStyle name="40 % - Markeringsfarve2 4 2 2" xfId="2913"/>
    <cellStyle name="40 % - Markeringsfarve2 4 3" xfId="2477"/>
    <cellStyle name="40 % - Markeringsfarve2 5" xfId="1876"/>
    <cellStyle name="40 % - Markeringsfarve2 5 2" xfId="2256"/>
    <cellStyle name="40 % - Markeringsfarve2 5 2 2" xfId="2914"/>
    <cellStyle name="40 % - Markeringsfarve2 5 3" xfId="2529"/>
    <cellStyle name="40 % - Markeringsfarve3 2" xfId="1791"/>
    <cellStyle name="40 % - Markeringsfarve3 2 2" xfId="1842"/>
    <cellStyle name="40 % - Markeringsfarve3 2 2 2" xfId="2258"/>
    <cellStyle name="40 % - Markeringsfarve3 2 2 2 2" xfId="2916"/>
    <cellStyle name="40 % - Markeringsfarve3 2 2 3" xfId="2495"/>
    <cellStyle name="40 % - Markeringsfarve3 2 3" xfId="1894"/>
    <cellStyle name="40 % - Markeringsfarve3 2 3 2" xfId="2259"/>
    <cellStyle name="40 % - Markeringsfarve3 2 3 2 2" xfId="2917"/>
    <cellStyle name="40 % - Markeringsfarve3 2 3 3" xfId="2547"/>
    <cellStyle name="40 % - Markeringsfarve3 2 4" xfId="2257"/>
    <cellStyle name="40 % - Markeringsfarve3 2 4 2" xfId="2915"/>
    <cellStyle name="40 % - Markeringsfarve3 2 5" xfId="2362"/>
    <cellStyle name="40 % - Markeringsfarve3 2 5 2" xfId="3299"/>
    <cellStyle name="40 % - Markeringsfarve3 2 6" xfId="2394"/>
    <cellStyle name="40 % - Markeringsfarve3 2 6 2" xfId="3333"/>
    <cellStyle name="40 % - Markeringsfarve3 2 7" xfId="2443"/>
    <cellStyle name="40 % - Markeringsfarve3 3" xfId="1810"/>
    <cellStyle name="40 % - Markeringsfarve3 3 2" xfId="1862"/>
    <cellStyle name="40 % - Markeringsfarve3 3 2 2" xfId="2261"/>
    <cellStyle name="40 % - Markeringsfarve3 3 2 2 2" xfId="2919"/>
    <cellStyle name="40 % - Markeringsfarve3 3 2 3" xfId="2515"/>
    <cellStyle name="40 % - Markeringsfarve3 3 3" xfId="2260"/>
    <cellStyle name="40 % - Markeringsfarve3 3 3 2" xfId="2918"/>
    <cellStyle name="40 % - Markeringsfarve3 3 4" xfId="2463"/>
    <cellStyle name="40 % - Markeringsfarve3 4" xfId="1825"/>
    <cellStyle name="40 % - Markeringsfarve3 4 2" xfId="2262"/>
    <cellStyle name="40 % - Markeringsfarve3 4 2 2" xfId="2920"/>
    <cellStyle name="40 % - Markeringsfarve3 4 3" xfId="2478"/>
    <cellStyle name="40 % - Markeringsfarve3 5" xfId="1877"/>
    <cellStyle name="40 % - Markeringsfarve3 5 2" xfId="2263"/>
    <cellStyle name="40 % - Markeringsfarve3 5 2 2" xfId="2921"/>
    <cellStyle name="40 % - Markeringsfarve3 5 3" xfId="2530"/>
    <cellStyle name="40 % - Markeringsfarve4 2" xfId="1792"/>
    <cellStyle name="40 % - Markeringsfarve4 2 2" xfId="1843"/>
    <cellStyle name="40 % - Markeringsfarve4 2 2 2" xfId="2265"/>
    <cellStyle name="40 % - Markeringsfarve4 2 2 2 2" xfId="2923"/>
    <cellStyle name="40 % - Markeringsfarve4 2 2 3" xfId="2496"/>
    <cellStyle name="40 % - Markeringsfarve4 2 3" xfId="1895"/>
    <cellStyle name="40 % - Markeringsfarve4 2 3 2" xfId="2266"/>
    <cellStyle name="40 % - Markeringsfarve4 2 3 2 2" xfId="2924"/>
    <cellStyle name="40 % - Markeringsfarve4 2 3 3" xfId="2548"/>
    <cellStyle name="40 % - Markeringsfarve4 2 4" xfId="2264"/>
    <cellStyle name="40 % - Markeringsfarve4 2 4 2" xfId="2922"/>
    <cellStyle name="40 % - Markeringsfarve4 2 5" xfId="2335"/>
    <cellStyle name="40 % - Markeringsfarve4 2 5 2" xfId="3272"/>
    <cellStyle name="40 % - Markeringsfarve4 2 6" xfId="2395"/>
    <cellStyle name="40 % - Markeringsfarve4 2 6 2" xfId="3334"/>
    <cellStyle name="40 % - Markeringsfarve4 2 7" xfId="2444"/>
    <cellStyle name="40 % - Markeringsfarve4 3" xfId="1812"/>
    <cellStyle name="40 % - Markeringsfarve4 3 2" xfId="1864"/>
    <cellStyle name="40 % - Markeringsfarve4 3 2 2" xfId="2268"/>
    <cellStyle name="40 % - Markeringsfarve4 3 2 2 2" xfId="2926"/>
    <cellStyle name="40 % - Markeringsfarve4 3 2 3" xfId="2517"/>
    <cellStyle name="40 % - Markeringsfarve4 3 3" xfId="2267"/>
    <cellStyle name="40 % - Markeringsfarve4 3 3 2" xfId="2925"/>
    <cellStyle name="40 % - Markeringsfarve4 3 4" xfId="2465"/>
    <cellStyle name="40 % - Markeringsfarve4 4" xfId="1826"/>
    <cellStyle name="40 % - Markeringsfarve4 4 2" xfId="2269"/>
    <cellStyle name="40 % - Markeringsfarve4 4 2 2" xfId="2927"/>
    <cellStyle name="40 % - Markeringsfarve4 4 3" xfId="2479"/>
    <cellStyle name="40 % - Markeringsfarve4 5" xfId="1878"/>
    <cellStyle name="40 % - Markeringsfarve4 5 2" xfId="2270"/>
    <cellStyle name="40 % - Markeringsfarve4 5 2 2" xfId="2928"/>
    <cellStyle name="40 % - Markeringsfarve4 5 3" xfId="2531"/>
    <cellStyle name="40 % - Markeringsfarve5 2" xfId="1793"/>
    <cellStyle name="40 % - Markeringsfarve5 2 2" xfId="1844"/>
    <cellStyle name="40 % - Markeringsfarve5 2 2 2" xfId="2272"/>
    <cellStyle name="40 % - Markeringsfarve5 2 2 2 2" xfId="2930"/>
    <cellStyle name="40 % - Markeringsfarve5 2 2 3" xfId="2497"/>
    <cellStyle name="40 % - Markeringsfarve5 2 3" xfId="1896"/>
    <cellStyle name="40 % - Markeringsfarve5 2 3 2" xfId="2273"/>
    <cellStyle name="40 % - Markeringsfarve5 2 3 2 2" xfId="2931"/>
    <cellStyle name="40 % - Markeringsfarve5 2 3 3" xfId="2549"/>
    <cellStyle name="40 % - Markeringsfarve5 2 4" xfId="2271"/>
    <cellStyle name="40 % - Markeringsfarve5 2 4 2" xfId="2929"/>
    <cellStyle name="40 % - Markeringsfarve5 2 5" xfId="2365"/>
    <cellStyle name="40 % - Markeringsfarve5 2 5 2" xfId="3304"/>
    <cellStyle name="40 % - Markeringsfarve5 2 6" xfId="2396"/>
    <cellStyle name="40 % - Markeringsfarve5 2 6 2" xfId="3335"/>
    <cellStyle name="40 % - Markeringsfarve5 2 7" xfId="2445"/>
    <cellStyle name="40 % - Markeringsfarve5 3" xfId="1814"/>
    <cellStyle name="40 % - Markeringsfarve5 3 2" xfId="1866"/>
    <cellStyle name="40 % - Markeringsfarve5 3 2 2" xfId="2275"/>
    <cellStyle name="40 % - Markeringsfarve5 3 2 2 2" xfId="2933"/>
    <cellStyle name="40 % - Markeringsfarve5 3 2 3" xfId="2519"/>
    <cellStyle name="40 % - Markeringsfarve5 3 3" xfId="2274"/>
    <cellStyle name="40 % - Markeringsfarve5 3 3 2" xfId="2932"/>
    <cellStyle name="40 % - Markeringsfarve5 3 4" xfId="2467"/>
    <cellStyle name="40 % - Markeringsfarve5 4" xfId="1827"/>
    <cellStyle name="40 % - Markeringsfarve5 4 2" xfId="2276"/>
    <cellStyle name="40 % - Markeringsfarve5 4 2 2" xfId="2934"/>
    <cellStyle name="40 % - Markeringsfarve5 4 3" xfId="2480"/>
    <cellStyle name="40 % - Markeringsfarve5 5" xfId="1879"/>
    <cellStyle name="40 % - Markeringsfarve5 5 2" xfId="2277"/>
    <cellStyle name="40 % - Markeringsfarve5 5 2 2" xfId="2935"/>
    <cellStyle name="40 % - Markeringsfarve5 5 3" xfId="2532"/>
    <cellStyle name="40 % - Markeringsfarve6 2" xfId="1794"/>
    <cellStyle name="40 % - Markeringsfarve6 2 2" xfId="1845"/>
    <cellStyle name="40 % - Markeringsfarve6 2 2 2" xfId="2279"/>
    <cellStyle name="40 % - Markeringsfarve6 2 2 2 2" xfId="2937"/>
    <cellStyle name="40 % - Markeringsfarve6 2 2 3" xfId="2498"/>
    <cellStyle name="40 % - Markeringsfarve6 2 3" xfId="1897"/>
    <cellStyle name="40 % - Markeringsfarve6 2 3 2" xfId="2280"/>
    <cellStyle name="40 % - Markeringsfarve6 2 3 2 2" xfId="2938"/>
    <cellStyle name="40 % - Markeringsfarve6 2 3 3" xfId="2550"/>
    <cellStyle name="40 % - Markeringsfarve6 2 4" xfId="2278"/>
    <cellStyle name="40 % - Markeringsfarve6 2 4 2" xfId="2936"/>
    <cellStyle name="40 % - Markeringsfarve6 2 5" xfId="2346"/>
    <cellStyle name="40 % - Markeringsfarve6 2 5 2" xfId="3283"/>
    <cellStyle name="40 % - Markeringsfarve6 2 6" xfId="2397"/>
    <cellStyle name="40 % - Markeringsfarve6 2 6 2" xfId="3336"/>
    <cellStyle name="40 % - Markeringsfarve6 2 7" xfId="2446"/>
    <cellStyle name="40 % - Markeringsfarve6 3" xfId="1816"/>
    <cellStyle name="40 % - Markeringsfarve6 3 2" xfId="1868"/>
    <cellStyle name="40 % - Markeringsfarve6 3 2 2" xfId="2282"/>
    <cellStyle name="40 % - Markeringsfarve6 3 2 2 2" xfId="2940"/>
    <cellStyle name="40 % - Markeringsfarve6 3 2 3" xfId="2521"/>
    <cellStyle name="40 % - Markeringsfarve6 3 3" xfId="2281"/>
    <cellStyle name="40 % - Markeringsfarve6 3 3 2" xfId="2939"/>
    <cellStyle name="40 % - Markeringsfarve6 3 4" xfId="2469"/>
    <cellStyle name="40 % - Markeringsfarve6 4" xfId="1828"/>
    <cellStyle name="40 % - Markeringsfarve6 4 2" xfId="2283"/>
    <cellStyle name="40 % - Markeringsfarve6 4 2 2" xfId="2941"/>
    <cellStyle name="40 % - Markeringsfarve6 4 3" xfId="2481"/>
    <cellStyle name="40 % - Markeringsfarve6 5" xfId="1880"/>
    <cellStyle name="40 % - Markeringsfarve6 5 2" xfId="2284"/>
    <cellStyle name="40 % - Markeringsfarve6 5 2 2" xfId="2942"/>
    <cellStyle name="40 % - Markeringsfarve6 5 3" xfId="2533"/>
    <cellStyle name="60 % - Farve1" xfId="598" builtinId="32" customBuiltin="1"/>
    <cellStyle name="60 % - Farve2" xfId="602" builtinId="36" customBuiltin="1"/>
    <cellStyle name="60 % - Farve3" xfId="606" builtinId="40" customBuiltin="1"/>
    <cellStyle name="60 % - Farve4" xfId="610" builtinId="44" customBuiltin="1"/>
    <cellStyle name="60 % - Farve5" xfId="614" builtinId="48" customBuiltin="1"/>
    <cellStyle name="60 % - Farve6" xfId="618" builtinId="52" customBuiltin="1"/>
    <cellStyle name="Advarselstekst" xfId="592" builtinId="11" customBuiltin="1"/>
    <cellStyle name="Bemærk! 2" xfId="1774"/>
    <cellStyle name="Bemærk! 2 2" xfId="1795"/>
    <cellStyle name="Bemærk! 2 2 2" xfId="1846"/>
    <cellStyle name="Bemærk! 2 2 2 2" xfId="2288"/>
    <cellStyle name="Bemærk! 2 2 2 2 2" xfId="2946"/>
    <cellStyle name="Bemærk! 2 2 2 3" xfId="2499"/>
    <cellStyle name="Bemærk! 2 2 3" xfId="1898"/>
    <cellStyle name="Bemærk! 2 2 3 2" xfId="2289"/>
    <cellStyle name="Bemærk! 2 2 3 2 2" xfId="2947"/>
    <cellStyle name="Bemærk! 2 2 3 3" xfId="2551"/>
    <cellStyle name="Bemærk! 2 2 4" xfId="2287"/>
    <cellStyle name="Bemærk! 2 2 4 2" xfId="2945"/>
    <cellStyle name="Bemærk! 2 2 5" xfId="2351"/>
    <cellStyle name="Bemærk! 2 2 5 2" xfId="3288"/>
    <cellStyle name="Bemærk! 2 2 6" xfId="2398"/>
    <cellStyle name="Bemærk! 2 2 6 2" xfId="3337"/>
    <cellStyle name="Bemærk! 2 2 7" xfId="2447"/>
    <cellStyle name="Bemærk! 2 3" xfId="1829"/>
    <cellStyle name="Bemærk! 2 3 2" xfId="2290"/>
    <cellStyle name="Bemærk! 2 3 2 2" xfId="2948"/>
    <cellStyle name="Bemærk! 2 3 3" xfId="2482"/>
    <cellStyle name="Bemærk! 2 4" xfId="1881"/>
    <cellStyle name="Bemærk! 2 4 2" xfId="2291"/>
    <cellStyle name="Bemærk! 2 4 2 2" xfId="2949"/>
    <cellStyle name="Bemærk! 2 4 3" xfId="2534"/>
    <cellStyle name="Bemærk! 2 5" xfId="2286"/>
    <cellStyle name="Bemærk! 2 5 2" xfId="2944"/>
    <cellStyle name="Bemærk! 2 6" xfId="2352"/>
    <cellStyle name="Bemærk! 2 6 2" xfId="3289"/>
    <cellStyle name="Bemærk! 2 7" xfId="2381"/>
    <cellStyle name="Bemærk! 2 7 2" xfId="3320"/>
    <cellStyle name="Bemærk! 2 8" xfId="2430"/>
    <cellStyle name="Bemærk! 3" xfId="1804"/>
    <cellStyle name="Bemærk! 3 2" xfId="1856"/>
    <cellStyle name="Bemærk! 3 2 2" xfId="2293"/>
    <cellStyle name="Bemærk! 3 2 2 2" xfId="2951"/>
    <cellStyle name="Bemærk! 3 2 3" xfId="2509"/>
    <cellStyle name="Bemærk! 3 3" xfId="2292"/>
    <cellStyle name="Bemærk! 3 3 2" xfId="2950"/>
    <cellStyle name="Bemærk! 3 4" xfId="2457"/>
    <cellStyle name="Bemærk! 4" xfId="2285"/>
    <cellStyle name="Bemærk! 4 2" xfId="2943"/>
    <cellStyle name="Beregning" xfId="589" builtinId="22" customBuiltin="1"/>
    <cellStyle name="Farve1" xfId="595" builtinId="29" customBuiltin="1"/>
    <cellStyle name="Farve2" xfId="599" builtinId="33" customBuiltin="1"/>
    <cellStyle name="Farve3" xfId="603" builtinId="37" customBuiltin="1"/>
    <cellStyle name="Farve4" xfId="607" builtinId="41" customBuiltin="1"/>
    <cellStyle name="Farve5" xfId="611" builtinId="45" customBuiltin="1"/>
    <cellStyle name="Farve6" xfId="615" builtinId="49" customBuiltin="1"/>
    <cellStyle name="Forklarende tekst" xfId="593" builtinId="53" customBuiltin="1"/>
    <cellStyle name="God" xfId="584" builtinId="26" customBuiltin="1"/>
    <cellStyle name="Input" xfId="587" builtinId="20" customBuiltin="1"/>
    <cellStyle name="Komma" xfId="38" builtinId="3"/>
    <cellStyle name="Komma 2" xfId="74"/>
    <cellStyle name="Komma 2 2" xfId="146"/>
    <cellStyle name="Komma 2 2 2" xfId="290"/>
    <cellStyle name="Komma 2 2 2 2" xfId="578"/>
    <cellStyle name="Komma 2 2 2 2 2" xfId="1771"/>
    <cellStyle name="Komma 2 2 2 2 3" xfId="1193"/>
    <cellStyle name="Komma 2 2 2 3" xfId="1483"/>
    <cellStyle name="Komma 2 2 2 3 2" xfId="3631"/>
    <cellStyle name="Komma 2 2 2 4" xfId="2187"/>
    <cellStyle name="Komma 2 2 2 4 2" xfId="2845"/>
    <cellStyle name="Komma 2 2 2 5" xfId="905"/>
    <cellStyle name="Komma 2 2 3" xfId="434"/>
    <cellStyle name="Komma 2 2 3 2" xfId="1627"/>
    <cellStyle name="Komma 2 2 3 3" xfId="1049"/>
    <cellStyle name="Komma 2 2 4" xfId="1339"/>
    <cellStyle name="Komma 2 2 4 2" xfId="3487"/>
    <cellStyle name="Komma 2 2 5" xfId="2043"/>
    <cellStyle name="Komma 2 2 5 2" xfId="2701"/>
    <cellStyle name="Komma 2 2 6" xfId="761"/>
    <cellStyle name="Komma 2 3" xfId="218"/>
    <cellStyle name="Komma 2 3 2" xfId="506"/>
    <cellStyle name="Komma 2 3 2 2" xfId="1699"/>
    <cellStyle name="Komma 2 3 2 3" xfId="1121"/>
    <cellStyle name="Komma 2 3 3" xfId="1411"/>
    <cellStyle name="Komma 2 3 3 2" xfId="3559"/>
    <cellStyle name="Komma 2 3 4" xfId="2115"/>
    <cellStyle name="Komma 2 3 4 2" xfId="2773"/>
    <cellStyle name="Komma 2 3 5" xfId="833"/>
    <cellStyle name="Komma 2 4" xfId="362"/>
    <cellStyle name="Komma 2 4 2" xfId="1555"/>
    <cellStyle name="Komma 2 4 3" xfId="977"/>
    <cellStyle name="Komma 2 5" xfId="1267"/>
    <cellStyle name="Komma 2 5 2" xfId="3415"/>
    <cellStyle name="Komma 2 6" xfId="1971"/>
    <cellStyle name="Komma 2 6 2" xfId="2629"/>
    <cellStyle name="Komma 2 7" xfId="689"/>
    <cellStyle name="Komma 3" xfId="110"/>
    <cellStyle name="Komma 3 2" xfId="254"/>
    <cellStyle name="Komma 3 2 2" xfId="542"/>
    <cellStyle name="Komma 3 2 2 2" xfId="1735"/>
    <cellStyle name="Komma 3 2 2 3" xfId="1157"/>
    <cellStyle name="Komma 3 2 3" xfId="1447"/>
    <cellStyle name="Komma 3 2 3 2" xfId="3595"/>
    <cellStyle name="Komma 3 2 4" xfId="2151"/>
    <cellStyle name="Komma 3 2 4 2" xfId="2809"/>
    <cellStyle name="Komma 3 2 5" xfId="869"/>
    <cellStyle name="Komma 3 3" xfId="398"/>
    <cellStyle name="Komma 3 3 2" xfId="1591"/>
    <cellStyle name="Komma 3 3 3" xfId="1013"/>
    <cellStyle name="Komma 3 4" xfId="1303"/>
    <cellStyle name="Komma 3 4 2" xfId="3451"/>
    <cellStyle name="Komma 3 5" xfId="2007"/>
    <cellStyle name="Komma 3 5 2" xfId="2665"/>
    <cellStyle name="Komma 3 6" xfId="725"/>
    <cellStyle name="Komma 4" xfId="182"/>
    <cellStyle name="Komma 4 2" xfId="470"/>
    <cellStyle name="Komma 4 2 2" xfId="1663"/>
    <cellStyle name="Komma 4 2 3" xfId="1085"/>
    <cellStyle name="Komma 4 3" xfId="1375"/>
    <cellStyle name="Komma 4 3 2" xfId="3523"/>
    <cellStyle name="Komma 4 4" xfId="2079"/>
    <cellStyle name="Komma 4 4 2" xfId="2737"/>
    <cellStyle name="Komma 4 5" xfId="797"/>
    <cellStyle name="Komma 5" xfId="326"/>
    <cellStyle name="Komma 5 2" xfId="1519"/>
    <cellStyle name="Komma 5 2 2" xfId="3026"/>
    <cellStyle name="Komma 5 3" xfId="2414"/>
    <cellStyle name="Komma 5 3 2" xfId="3379"/>
    <cellStyle name="Komma 5 4" xfId="1935"/>
    <cellStyle name="Komma 5 4 2" xfId="2593"/>
    <cellStyle name="Komma 5 5" xfId="941"/>
    <cellStyle name="Kontrollér celle" xfId="591" builtinId="23" customBuiltin="1"/>
    <cellStyle name="Neutral" xfId="586" builtinId="28" customBuiltin="1"/>
    <cellStyle name="Normal" xfId="0" builtinId="0"/>
    <cellStyle name="Normal 10" xfId="1904"/>
    <cellStyle name="Normal 10 2" xfId="2294"/>
    <cellStyle name="Normal 10 2 2" xfId="2952"/>
    <cellStyle name="Normal 10 3" xfId="2557"/>
    <cellStyle name="Normal 11" xfId="2188"/>
    <cellStyle name="Normal 11 2" xfId="2846"/>
    <cellStyle name="Normal 12" xfId="2325"/>
    <cellStyle name="Normal 12 2" xfId="2989"/>
    <cellStyle name="Normal 2" xfId="1"/>
    <cellStyle name="Normal 2 2" xfId="3"/>
    <cellStyle name="Normal 2 3" xfId="1775"/>
    <cellStyle name="Normal 2 3 2" xfId="1796"/>
    <cellStyle name="Normal 2 3 2 2" xfId="1847"/>
    <cellStyle name="Normal 2 3 2 2 2" xfId="2297"/>
    <cellStyle name="Normal 2 3 2 2 2 2" xfId="2955"/>
    <cellStyle name="Normal 2 3 2 2 3" xfId="2500"/>
    <cellStyle name="Normal 2 3 2 3" xfId="1899"/>
    <cellStyle name="Normal 2 3 2 3 2" xfId="2298"/>
    <cellStyle name="Normal 2 3 2 3 2 2" xfId="2956"/>
    <cellStyle name="Normal 2 3 2 3 3" xfId="2552"/>
    <cellStyle name="Normal 2 3 2 4" xfId="2296"/>
    <cellStyle name="Normal 2 3 2 4 2" xfId="2954"/>
    <cellStyle name="Normal 2 3 2 5" xfId="2368"/>
    <cellStyle name="Normal 2 3 2 5 2" xfId="3307"/>
    <cellStyle name="Normal 2 3 2 6" xfId="2399"/>
    <cellStyle name="Normal 2 3 2 6 2" xfId="3338"/>
    <cellStyle name="Normal 2 3 2 7" xfId="2448"/>
    <cellStyle name="Normal 2 3 3" xfId="1802"/>
    <cellStyle name="Normal 2 3 3 2" xfId="1854"/>
    <cellStyle name="Normal 2 3 3 2 2" xfId="2300"/>
    <cellStyle name="Normal 2 3 3 2 2 2" xfId="2958"/>
    <cellStyle name="Normal 2 3 3 2 3" xfId="2507"/>
    <cellStyle name="Normal 2 3 3 3" xfId="2299"/>
    <cellStyle name="Normal 2 3 3 3 2" xfId="2957"/>
    <cellStyle name="Normal 2 3 3 4" xfId="2455"/>
    <cellStyle name="Normal 2 3 4" xfId="1830"/>
    <cellStyle name="Normal 2 3 4 2" xfId="2301"/>
    <cellStyle name="Normal 2 3 4 2 2" xfId="2959"/>
    <cellStyle name="Normal 2 3 4 3" xfId="2483"/>
    <cellStyle name="Normal 2 3 5" xfId="1882"/>
    <cellStyle name="Normal 2 3 5 2" xfId="2302"/>
    <cellStyle name="Normal 2 3 5 2 2" xfId="2960"/>
    <cellStyle name="Normal 2 3 5 3" xfId="2535"/>
    <cellStyle name="Normal 2 3 6" xfId="2295"/>
    <cellStyle name="Normal 2 3 6 2" xfId="2953"/>
    <cellStyle name="Normal 2 3 7" xfId="2336"/>
    <cellStyle name="Normal 2 3 7 2" xfId="3273"/>
    <cellStyle name="Normal 2 3 8" xfId="2382"/>
    <cellStyle name="Normal 2 3 8 2" xfId="3321"/>
    <cellStyle name="Normal 2 3 9" xfId="2431"/>
    <cellStyle name="Normal 2 4" xfId="1776"/>
    <cellStyle name="Normal 2 5" xfId="1781"/>
    <cellStyle name="Normal 2 5 2" xfId="2415"/>
    <cellStyle name="Normal 2 6" xfId="2303"/>
    <cellStyle name="Normal 2 6 2" xfId="2961"/>
    <cellStyle name="Normal 3" xfId="2"/>
    <cellStyle name="Normal 3 10" xfId="147"/>
    <cellStyle name="Normal 3 10 2" xfId="435"/>
    <cellStyle name="Normal 3 10 2 2" xfId="1628"/>
    <cellStyle name="Normal 3 10 2 2 2" xfId="3132"/>
    <cellStyle name="Normal 3 10 2 3" xfId="1050"/>
    <cellStyle name="Normal 3 10 3" xfId="1340"/>
    <cellStyle name="Normal 3 10 3 2" xfId="3488"/>
    <cellStyle name="Normal 3 10 4" xfId="2044"/>
    <cellStyle name="Normal 3 10 4 2" xfId="2702"/>
    <cellStyle name="Normal 3 10 5" xfId="762"/>
    <cellStyle name="Normal 3 11" xfId="291"/>
    <cellStyle name="Normal 3 11 2" xfId="1484"/>
    <cellStyle name="Normal 3 11 2 2" xfId="3302"/>
    <cellStyle name="Normal 3 11 3" xfId="2405"/>
    <cellStyle name="Normal 3 11 3 2" xfId="3344"/>
    <cellStyle name="Normal 3 11 4" xfId="1906"/>
    <cellStyle name="Normal 3 11 4 2" xfId="2558"/>
    <cellStyle name="Normal 3 11 5" xfId="906"/>
    <cellStyle name="Normal 3 12" xfId="1196"/>
    <cellStyle name="Normal 3 12 2" xfId="2962"/>
    <cellStyle name="Normal 3 13" xfId="2327"/>
    <cellStyle name="Normal 3 13 2" xfId="2991"/>
    <cellStyle name="Normal 3 14" xfId="2383"/>
    <cellStyle name="Normal 3 14 2" xfId="3322"/>
    <cellStyle name="Normal 3 15" xfId="1777"/>
    <cellStyle name="Normal 3 15 2" xfId="2432"/>
    <cellStyle name="Normal 3 16" xfId="619"/>
    <cellStyle name="Normal 3 2" xfId="5"/>
    <cellStyle name="Normal 3 2 10" xfId="2328"/>
    <cellStyle name="Normal 3 2 10 2" xfId="2993"/>
    <cellStyle name="Normal 3 2 11" xfId="2400"/>
    <cellStyle name="Normal 3 2 11 2" xfId="3339"/>
    <cellStyle name="Normal 3 2 12" xfId="1797"/>
    <cellStyle name="Normal 3 2 12 2" xfId="2449"/>
    <cellStyle name="Normal 3 2 13" xfId="621"/>
    <cellStyle name="Normal 3 2 2" xfId="12"/>
    <cellStyle name="Normal 3 2 2 10" xfId="1848"/>
    <cellStyle name="Normal 3 2 2 10 2" xfId="2501"/>
    <cellStyle name="Normal 3 2 2 11" xfId="628"/>
    <cellStyle name="Normal 3 2 2 2" xfId="26"/>
    <cellStyle name="Normal 3 2 2 2 2" xfId="62"/>
    <cellStyle name="Normal 3 2 2 2 2 2" xfId="134"/>
    <cellStyle name="Normal 3 2 2 2 2 2 2" xfId="278"/>
    <cellStyle name="Normal 3 2 2 2 2 2 2 2" xfId="566"/>
    <cellStyle name="Normal 3 2 2 2 2 2 2 2 2" xfId="1759"/>
    <cellStyle name="Normal 3 2 2 2 2 2 2 2 2 2" xfId="3260"/>
    <cellStyle name="Normal 3 2 2 2 2 2 2 2 3" xfId="1181"/>
    <cellStyle name="Normal 3 2 2 2 2 2 2 3" xfId="1471"/>
    <cellStyle name="Normal 3 2 2 2 2 2 2 3 2" xfId="3619"/>
    <cellStyle name="Normal 3 2 2 2 2 2 2 4" xfId="2175"/>
    <cellStyle name="Normal 3 2 2 2 2 2 2 4 2" xfId="2833"/>
    <cellStyle name="Normal 3 2 2 2 2 2 2 5" xfId="893"/>
    <cellStyle name="Normal 3 2 2 2 2 2 3" xfId="422"/>
    <cellStyle name="Normal 3 2 2 2 2 2 3 2" xfId="1615"/>
    <cellStyle name="Normal 3 2 2 2 2 2 3 2 2" xfId="3120"/>
    <cellStyle name="Normal 3 2 2 2 2 2 3 3" xfId="1037"/>
    <cellStyle name="Normal 3 2 2 2 2 2 4" xfId="1327"/>
    <cellStyle name="Normal 3 2 2 2 2 2 4 2" xfId="3475"/>
    <cellStyle name="Normal 3 2 2 2 2 2 5" xfId="2031"/>
    <cellStyle name="Normal 3 2 2 2 2 2 5 2" xfId="2689"/>
    <cellStyle name="Normal 3 2 2 2 2 2 6" xfId="749"/>
    <cellStyle name="Normal 3 2 2 2 2 3" xfId="206"/>
    <cellStyle name="Normal 3 2 2 2 2 3 2" xfId="494"/>
    <cellStyle name="Normal 3 2 2 2 2 3 2 2" xfId="1687"/>
    <cellStyle name="Normal 3 2 2 2 2 3 2 2 2" xfId="3190"/>
    <cellStyle name="Normal 3 2 2 2 2 3 2 3" xfId="1109"/>
    <cellStyle name="Normal 3 2 2 2 2 3 3" xfId="1399"/>
    <cellStyle name="Normal 3 2 2 2 2 3 3 2" xfId="3547"/>
    <cellStyle name="Normal 3 2 2 2 2 3 4" xfId="2103"/>
    <cellStyle name="Normal 3 2 2 2 2 3 4 2" xfId="2761"/>
    <cellStyle name="Normal 3 2 2 2 2 3 5" xfId="821"/>
    <cellStyle name="Normal 3 2 2 2 2 4" xfId="350"/>
    <cellStyle name="Normal 3 2 2 2 2 4 2" xfId="1543"/>
    <cellStyle name="Normal 3 2 2 2 2 4 2 2" xfId="3050"/>
    <cellStyle name="Normal 3 2 2 2 2 4 3" xfId="965"/>
    <cellStyle name="Normal 3 2 2 2 2 5" xfId="1255"/>
    <cellStyle name="Normal 3 2 2 2 2 5 2" xfId="3403"/>
    <cellStyle name="Normal 3 2 2 2 2 6" xfId="1959"/>
    <cellStyle name="Normal 3 2 2 2 2 6 2" xfId="2617"/>
    <cellStyle name="Normal 3 2 2 2 2 7" xfId="677"/>
    <cellStyle name="Normal 3 2 2 2 3" xfId="98"/>
    <cellStyle name="Normal 3 2 2 2 3 2" xfId="242"/>
    <cellStyle name="Normal 3 2 2 2 3 2 2" xfId="530"/>
    <cellStyle name="Normal 3 2 2 2 3 2 2 2" xfId="1723"/>
    <cellStyle name="Normal 3 2 2 2 3 2 2 2 2" xfId="3225"/>
    <cellStyle name="Normal 3 2 2 2 3 2 2 3" xfId="1145"/>
    <cellStyle name="Normal 3 2 2 2 3 2 3" xfId="1435"/>
    <cellStyle name="Normal 3 2 2 2 3 2 3 2" xfId="3583"/>
    <cellStyle name="Normal 3 2 2 2 3 2 4" xfId="2139"/>
    <cellStyle name="Normal 3 2 2 2 3 2 4 2" xfId="2797"/>
    <cellStyle name="Normal 3 2 2 2 3 2 5" xfId="857"/>
    <cellStyle name="Normal 3 2 2 2 3 3" xfId="386"/>
    <cellStyle name="Normal 3 2 2 2 3 3 2" xfId="1579"/>
    <cellStyle name="Normal 3 2 2 2 3 3 2 2" xfId="3085"/>
    <cellStyle name="Normal 3 2 2 2 3 3 3" xfId="1001"/>
    <cellStyle name="Normal 3 2 2 2 3 4" xfId="1291"/>
    <cellStyle name="Normal 3 2 2 2 3 4 2" xfId="3439"/>
    <cellStyle name="Normal 3 2 2 2 3 5" xfId="1995"/>
    <cellStyle name="Normal 3 2 2 2 3 5 2" xfId="2653"/>
    <cellStyle name="Normal 3 2 2 2 3 6" xfId="713"/>
    <cellStyle name="Normal 3 2 2 2 4" xfId="170"/>
    <cellStyle name="Normal 3 2 2 2 4 2" xfId="458"/>
    <cellStyle name="Normal 3 2 2 2 4 2 2" xfId="1651"/>
    <cellStyle name="Normal 3 2 2 2 4 2 2 2" xfId="3155"/>
    <cellStyle name="Normal 3 2 2 2 4 2 3" xfId="1073"/>
    <cellStyle name="Normal 3 2 2 2 4 3" xfId="1363"/>
    <cellStyle name="Normal 3 2 2 2 4 3 2" xfId="3511"/>
    <cellStyle name="Normal 3 2 2 2 4 4" xfId="2067"/>
    <cellStyle name="Normal 3 2 2 2 4 4 2" xfId="2725"/>
    <cellStyle name="Normal 3 2 2 2 4 5" xfId="785"/>
    <cellStyle name="Normal 3 2 2 2 5" xfId="314"/>
    <cellStyle name="Normal 3 2 2 2 5 2" xfId="1507"/>
    <cellStyle name="Normal 3 2 2 2 5 2 2" xfId="3014"/>
    <cellStyle name="Normal 3 2 2 2 5 3" xfId="929"/>
    <cellStyle name="Normal 3 2 2 2 6" xfId="1219"/>
    <cellStyle name="Normal 3 2 2 2 6 2" xfId="3367"/>
    <cellStyle name="Normal 3 2 2 2 7" xfId="1923"/>
    <cellStyle name="Normal 3 2 2 2 7 2" xfId="2581"/>
    <cellStyle name="Normal 3 2 2 2 8" xfId="642"/>
    <cellStyle name="Normal 3 2 2 3" xfId="48"/>
    <cellStyle name="Normal 3 2 2 3 2" xfId="120"/>
    <cellStyle name="Normal 3 2 2 3 2 2" xfId="264"/>
    <cellStyle name="Normal 3 2 2 3 2 2 2" xfId="552"/>
    <cellStyle name="Normal 3 2 2 3 2 2 2 2" xfId="1745"/>
    <cellStyle name="Normal 3 2 2 3 2 2 2 2 2" xfId="3246"/>
    <cellStyle name="Normal 3 2 2 3 2 2 2 3" xfId="1167"/>
    <cellStyle name="Normal 3 2 2 3 2 2 3" xfId="1457"/>
    <cellStyle name="Normal 3 2 2 3 2 2 3 2" xfId="3605"/>
    <cellStyle name="Normal 3 2 2 3 2 2 4" xfId="2161"/>
    <cellStyle name="Normal 3 2 2 3 2 2 4 2" xfId="2819"/>
    <cellStyle name="Normal 3 2 2 3 2 2 5" xfId="879"/>
    <cellStyle name="Normal 3 2 2 3 2 3" xfId="408"/>
    <cellStyle name="Normal 3 2 2 3 2 3 2" xfId="1601"/>
    <cellStyle name="Normal 3 2 2 3 2 3 2 2" xfId="3106"/>
    <cellStyle name="Normal 3 2 2 3 2 3 3" xfId="1023"/>
    <cellStyle name="Normal 3 2 2 3 2 4" xfId="1313"/>
    <cellStyle name="Normal 3 2 2 3 2 4 2" xfId="3461"/>
    <cellStyle name="Normal 3 2 2 3 2 5" xfId="2017"/>
    <cellStyle name="Normal 3 2 2 3 2 5 2" xfId="2675"/>
    <cellStyle name="Normal 3 2 2 3 2 6" xfId="735"/>
    <cellStyle name="Normal 3 2 2 3 3" xfId="192"/>
    <cellStyle name="Normal 3 2 2 3 3 2" xfId="480"/>
    <cellStyle name="Normal 3 2 2 3 3 2 2" xfId="1673"/>
    <cellStyle name="Normal 3 2 2 3 3 2 2 2" xfId="3176"/>
    <cellStyle name="Normal 3 2 2 3 3 2 3" xfId="1095"/>
    <cellStyle name="Normal 3 2 2 3 3 3" xfId="1385"/>
    <cellStyle name="Normal 3 2 2 3 3 3 2" xfId="3533"/>
    <cellStyle name="Normal 3 2 2 3 3 4" xfId="2089"/>
    <cellStyle name="Normal 3 2 2 3 3 4 2" xfId="2747"/>
    <cellStyle name="Normal 3 2 2 3 3 5" xfId="807"/>
    <cellStyle name="Normal 3 2 2 3 4" xfId="336"/>
    <cellStyle name="Normal 3 2 2 3 4 2" xfId="1529"/>
    <cellStyle name="Normal 3 2 2 3 4 2 2" xfId="3036"/>
    <cellStyle name="Normal 3 2 2 3 4 3" xfId="951"/>
    <cellStyle name="Normal 3 2 2 3 5" xfId="1241"/>
    <cellStyle name="Normal 3 2 2 3 5 2" xfId="3389"/>
    <cellStyle name="Normal 3 2 2 3 6" xfId="1945"/>
    <cellStyle name="Normal 3 2 2 3 6 2" xfId="2603"/>
    <cellStyle name="Normal 3 2 2 3 7" xfId="663"/>
    <cellStyle name="Normal 3 2 2 4" xfId="84"/>
    <cellStyle name="Normal 3 2 2 4 2" xfId="228"/>
    <cellStyle name="Normal 3 2 2 4 2 2" xfId="516"/>
    <cellStyle name="Normal 3 2 2 4 2 2 2" xfId="1709"/>
    <cellStyle name="Normal 3 2 2 4 2 2 2 2" xfId="3211"/>
    <cellStyle name="Normal 3 2 2 4 2 2 3" xfId="1131"/>
    <cellStyle name="Normal 3 2 2 4 2 3" xfId="1421"/>
    <cellStyle name="Normal 3 2 2 4 2 3 2" xfId="3569"/>
    <cellStyle name="Normal 3 2 2 4 2 4" xfId="2125"/>
    <cellStyle name="Normal 3 2 2 4 2 4 2" xfId="2783"/>
    <cellStyle name="Normal 3 2 2 4 2 5" xfId="843"/>
    <cellStyle name="Normal 3 2 2 4 3" xfId="372"/>
    <cellStyle name="Normal 3 2 2 4 3 2" xfId="1565"/>
    <cellStyle name="Normal 3 2 2 4 3 2 2" xfId="3071"/>
    <cellStyle name="Normal 3 2 2 4 3 3" xfId="987"/>
    <cellStyle name="Normal 3 2 2 4 4" xfId="1277"/>
    <cellStyle name="Normal 3 2 2 4 4 2" xfId="3425"/>
    <cellStyle name="Normal 3 2 2 4 5" xfId="1981"/>
    <cellStyle name="Normal 3 2 2 4 5 2" xfId="2639"/>
    <cellStyle name="Normal 3 2 2 4 6" xfId="699"/>
    <cellStyle name="Normal 3 2 2 5" xfId="156"/>
    <cellStyle name="Normal 3 2 2 5 2" xfId="444"/>
    <cellStyle name="Normal 3 2 2 5 2 2" xfId="1637"/>
    <cellStyle name="Normal 3 2 2 5 2 2 2" xfId="3141"/>
    <cellStyle name="Normal 3 2 2 5 2 3" xfId="1059"/>
    <cellStyle name="Normal 3 2 2 5 3" xfId="1349"/>
    <cellStyle name="Normal 3 2 2 5 3 2" xfId="3497"/>
    <cellStyle name="Normal 3 2 2 5 4" xfId="2053"/>
    <cellStyle name="Normal 3 2 2 5 4 2" xfId="2711"/>
    <cellStyle name="Normal 3 2 2 5 5" xfId="771"/>
    <cellStyle name="Normal 3 2 2 6" xfId="300"/>
    <cellStyle name="Normal 3 2 2 6 2" xfId="1493"/>
    <cellStyle name="Normal 3 2 2 6 2 2" xfId="2567"/>
    <cellStyle name="Normal 3 2 2 6 3" xfId="915"/>
    <cellStyle name="Normal 3 2 2 7" xfId="1205"/>
    <cellStyle name="Normal 3 2 2 7 2" xfId="2964"/>
    <cellStyle name="Normal 3 2 2 8" xfId="2332"/>
    <cellStyle name="Normal 3 2 2 8 2" xfId="3000"/>
    <cellStyle name="Normal 3 2 2 9" xfId="2411"/>
    <cellStyle name="Normal 3 2 2 9 2" xfId="3353"/>
    <cellStyle name="Normal 3 2 3" xfId="19"/>
    <cellStyle name="Normal 3 2 3 10" xfId="635"/>
    <cellStyle name="Normal 3 2 3 2" xfId="55"/>
    <cellStyle name="Normal 3 2 3 2 2" xfId="127"/>
    <cellStyle name="Normal 3 2 3 2 2 2" xfId="271"/>
    <cellStyle name="Normal 3 2 3 2 2 2 2" xfId="559"/>
    <cellStyle name="Normal 3 2 3 2 2 2 2 2" xfId="1752"/>
    <cellStyle name="Normal 3 2 3 2 2 2 2 2 2" xfId="3253"/>
    <cellStyle name="Normal 3 2 3 2 2 2 2 3" xfId="1174"/>
    <cellStyle name="Normal 3 2 3 2 2 2 3" xfId="1464"/>
    <cellStyle name="Normal 3 2 3 2 2 2 3 2" xfId="3612"/>
    <cellStyle name="Normal 3 2 3 2 2 2 4" xfId="2168"/>
    <cellStyle name="Normal 3 2 3 2 2 2 4 2" xfId="2826"/>
    <cellStyle name="Normal 3 2 3 2 2 2 5" xfId="886"/>
    <cellStyle name="Normal 3 2 3 2 2 3" xfId="415"/>
    <cellStyle name="Normal 3 2 3 2 2 3 2" xfId="1608"/>
    <cellStyle name="Normal 3 2 3 2 2 3 2 2" xfId="3113"/>
    <cellStyle name="Normal 3 2 3 2 2 3 3" xfId="1030"/>
    <cellStyle name="Normal 3 2 3 2 2 4" xfId="1320"/>
    <cellStyle name="Normal 3 2 3 2 2 4 2" xfId="3468"/>
    <cellStyle name="Normal 3 2 3 2 2 5" xfId="2024"/>
    <cellStyle name="Normal 3 2 3 2 2 5 2" xfId="2682"/>
    <cellStyle name="Normal 3 2 3 2 2 6" xfId="742"/>
    <cellStyle name="Normal 3 2 3 2 3" xfId="199"/>
    <cellStyle name="Normal 3 2 3 2 3 2" xfId="487"/>
    <cellStyle name="Normal 3 2 3 2 3 2 2" xfId="1680"/>
    <cellStyle name="Normal 3 2 3 2 3 2 2 2" xfId="3183"/>
    <cellStyle name="Normal 3 2 3 2 3 2 3" xfId="1102"/>
    <cellStyle name="Normal 3 2 3 2 3 3" xfId="1392"/>
    <cellStyle name="Normal 3 2 3 2 3 3 2" xfId="3540"/>
    <cellStyle name="Normal 3 2 3 2 3 4" xfId="2096"/>
    <cellStyle name="Normal 3 2 3 2 3 4 2" xfId="2754"/>
    <cellStyle name="Normal 3 2 3 2 3 5" xfId="814"/>
    <cellStyle name="Normal 3 2 3 2 4" xfId="343"/>
    <cellStyle name="Normal 3 2 3 2 4 2" xfId="1536"/>
    <cellStyle name="Normal 3 2 3 2 4 2 2" xfId="3043"/>
    <cellStyle name="Normal 3 2 3 2 4 3" xfId="958"/>
    <cellStyle name="Normal 3 2 3 2 5" xfId="1248"/>
    <cellStyle name="Normal 3 2 3 2 5 2" xfId="3396"/>
    <cellStyle name="Normal 3 2 3 2 6" xfId="1952"/>
    <cellStyle name="Normal 3 2 3 2 6 2" xfId="2610"/>
    <cellStyle name="Normal 3 2 3 2 7" xfId="670"/>
    <cellStyle name="Normal 3 2 3 3" xfId="91"/>
    <cellStyle name="Normal 3 2 3 3 2" xfId="235"/>
    <cellStyle name="Normal 3 2 3 3 2 2" xfId="523"/>
    <cellStyle name="Normal 3 2 3 3 2 2 2" xfId="1716"/>
    <cellStyle name="Normal 3 2 3 3 2 2 2 2" xfId="3218"/>
    <cellStyle name="Normal 3 2 3 3 2 2 3" xfId="1138"/>
    <cellStyle name="Normal 3 2 3 3 2 3" xfId="1428"/>
    <cellStyle name="Normal 3 2 3 3 2 3 2" xfId="3576"/>
    <cellStyle name="Normal 3 2 3 3 2 4" xfId="2132"/>
    <cellStyle name="Normal 3 2 3 3 2 4 2" xfId="2790"/>
    <cellStyle name="Normal 3 2 3 3 2 5" xfId="850"/>
    <cellStyle name="Normal 3 2 3 3 3" xfId="379"/>
    <cellStyle name="Normal 3 2 3 3 3 2" xfId="1572"/>
    <cellStyle name="Normal 3 2 3 3 3 2 2" xfId="3078"/>
    <cellStyle name="Normal 3 2 3 3 3 3" xfId="994"/>
    <cellStyle name="Normal 3 2 3 3 4" xfId="1284"/>
    <cellStyle name="Normal 3 2 3 3 4 2" xfId="3432"/>
    <cellStyle name="Normal 3 2 3 3 5" xfId="1988"/>
    <cellStyle name="Normal 3 2 3 3 5 2" xfId="2646"/>
    <cellStyle name="Normal 3 2 3 3 6" xfId="706"/>
    <cellStyle name="Normal 3 2 3 4" xfId="163"/>
    <cellStyle name="Normal 3 2 3 4 2" xfId="451"/>
    <cellStyle name="Normal 3 2 3 4 2 2" xfId="1644"/>
    <cellStyle name="Normal 3 2 3 4 2 2 2" xfId="3148"/>
    <cellStyle name="Normal 3 2 3 4 2 3" xfId="1066"/>
    <cellStyle name="Normal 3 2 3 4 3" xfId="1356"/>
    <cellStyle name="Normal 3 2 3 4 3 2" xfId="3504"/>
    <cellStyle name="Normal 3 2 3 4 4" xfId="2060"/>
    <cellStyle name="Normal 3 2 3 4 4 2" xfId="2718"/>
    <cellStyle name="Normal 3 2 3 4 5" xfId="778"/>
    <cellStyle name="Normal 3 2 3 5" xfId="307"/>
    <cellStyle name="Normal 3 2 3 5 2" xfId="1500"/>
    <cellStyle name="Normal 3 2 3 5 2 2" xfId="2574"/>
    <cellStyle name="Normal 3 2 3 5 3" xfId="922"/>
    <cellStyle name="Normal 3 2 3 6" xfId="1212"/>
    <cellStyle name="Normal 3 2 3 6 2" xfId="2965"/>
    <cellStyle name="Normal 3 2 3 7" xfId="2334"/>
    <cellStyle name="Normal 3 2 3 7 2" xfId="3007"/>
    <cellStyle name="Normal 3 2 3 8" xfId="2413"/>
    <cellStyle name="Normal 3 2 3 8 2" xfId="3360"/>
    <cellStyle name="Normal 3 2 3 9" xfId="1900"/>
    <cellStyle name="Normal 3 2 3 9 2" xfId="2553"/>
    <cellStyle name="Normal 3 2 4" xfId="33"/>
    <cellStyle name="Normal 3 2 4 2" xfId="69"/>
    <cellStyle name="Normal 3 2 4 2 2" xfId="141"/>
    <cellStyle name="Normal 3 2 4 2 2 2" xfId="285"/>
    <cellStyle name="Normal 3 2 4 2 2 2 2" xfId="573"/>
    <cellStyle name="Normal 3 2 4 2 2 2 2 2" xfId="1766"/>
    <cellStyle name="Normal 3 2 4 2 2 2 2 2 2" xfId="3267"/>
    <cellStyle name="Normal 3 2 4 2 2 2 2 3" xfId="1188"/>
    <cellStyle name="Normal 3 2 4 2 2 2 3" xfId="1478"/>
    <cellStyle name="Normal 3 2 4 2 2 2 3 2" xfId="3626"/>
    <cellStyle name="Normal 3 2 4 2 2 2 4" xfId="2182"/>
    <cellStyle name="Normal 3 2 4 2 2 2 4 2" xfId="2840"/>
    <cellStyle name="Normal 3 2 4 2 2 2 5" xfId="900"/>
    <cellStyle name="Normal 3 2 4 2 2 3" xfId="429"/>
    <cellStyle name="Normal 3 2 4 2 2 3 2" xfId="1622"/>
    <cellStyle name="Normal 3 2 4 2 2 3 2 2" xfId="3127"/>
    <cellStyle name="Normal 3 2 4 2 2 3 3" xfId="1044"/>
    <cellStyle name="Normal 3 2 4 2 2 4" xfId="1334"/>
    <cellStyle name="Normal 3 2 4 2 2 4 2" xfId="3482"/>
    <cellStyle name="Normal 3 2 4 2 2 5" xfId="2038"/>
    <cellStyle name="Normal 3 2 4 2 2 5 2" xfId="2696"/>
    <cellStyle name="Normal 3 2 4 2 2 6" xfId="756"/>
    <cellStyle name="Normal 3 2 4 2 3" xfId="213"/>
    <cellStyle name="Normal 3 2 4 2 3 2" xfId="501"/>
    <cellStyle name="Normal 3 2 4 2 3 2 2" xfId="1694"/>
    <cellStyle name="Normal 3 2 4 2 3 2 2 2" xfId="3197"/>
    <cellStyle name="Normal 3 2 4 2 3 2 3" xfId="1116"/>
    <cellStyle name="Normal 3 2 4 2 3 3" xfId="1406"/>
    <cellStyle name="Normal 3 2 4 2 3 3 2" xfId="3554"/>
    <cellStyle name="Normal 3 2 4 2 3 4" xfId="2110"/>
    <cellStyle name="Normal 3 2 4 2 3 4 2" xfId="2768"/>
    <cellStyle name="Normal 3 2 4 2 3 5" xfId="828"/>
    <cellStyle name="Normal 3 2 4 2 4" xfId="357"/>
    <cellStyle name="Normal 3 2 4 2 4 2" xfId="1550"/>
    <cellStyle name="Normal 3 2 4 2 4 2 2" xfId="3057"/>
    <cellStyle name="Normal 3 2 4 2 4 3" xfId="972"/>
    <cellStyle name="Normal 3 2 4 2 5" xfId="1262"/>
    <cellStyle name="Normal 3 2 4 2 5 2" xfId="3410"/>
    <cellStyle name="Normal 3 2 4 2 6" xfId="1966"/>
    <cellStyle name="Normal 3 2 4 2 6 2" xfId="2624"/>
    <cellStyle name="Normal 3 2 4 2 7" xfId="684"/>
    <cellStyle name="Normal 3 2 4 3" xfId="105"/>
    <cellStyle name="Normal 3 2 4 3 2" xfId="249"/>
    <cellStyle name="Normal 3 2 4 3 2 2" xfId="537"/>
    <cellStyle name="Normal 3 2 4 3 2 2 2" xfId="1730"/>
    <cellStyle name="Normal 3 2 4 3 2 2 2 2" xfId="3232"/>
    <cellStyle name="Normal 3 2 4 3 2 2 3" xfId="1152"/>
    <cellStyle name="Normal 3 2 4 3 2 3" xfId="1442"/>
    <cellStyle name="Normal 3 2 4 3 2 3 2" xfId="3590"/>
    <cellStyle name="Normal 3 2 4 3 2 4" xfId="2146"/>
    <cellStyle name="Normal 3 2 4 3 2 4 2" xfId="2804"/>
    <cellStyle name="Normal 3 2 4 3 2 5" xfId="864"/>
    <cellStyle name="Normal 3 2 4 3 3" xfId="393"/>
    <cellStyle name="Normal 3 2 4 3 3 2" xfId="1586"/>
    <cellStyle name="Normal 3 2 4 3 3 2 2" xfId="3092"/>
    <cellStyle name="Normal 3 2 4 3 3 3" xfId="1008"/>
    <cellStyle name="Normal 3 2 4 3 4" xfId="1298"/>
    <cellStyle name="Normal 3 2 4 3 4 2" xfId="3446"/>
    <cellStyle name="Normal 3 2 4 3 5" xfId="2002"/>
    <cellStyle name="Normal 3 2 4 3 5 2" xfId="2660"/>
    <cellStyle name="Normal 3 2 4 3 6" xfId="720"/>
    <cellStyle name="Normal 3 2 4 4" xfId="177"/>
    <cellStyle name="Normal 3 2 4 4 2" xfId="465"/>
    <cellStyle name="Normal 3 2 4 4 2 2" xfId="1658"/>
    <cellStyle name="Normal 3 2 4 4 2 2 2" xfId="3162"/>
    <cellStyle name="Normal 3 2 4 4 2 3" xfId="1080"/>
    <cellStyle name="Normal 3 2 4 4 3" xfId="1370"/>
    <cellStyle name="Normal 3 2 4 4 3 2" xfId="3518"/>
    <cellStyle name="Normal 3 2 4 4 4" xfId="2074"/>
    <cellStyle name="Normal 3 2 4 4 4 2" xfId="2732"/>
    <cellStyle name="Normal 3 2 4 4 5" xfId="792"/>
    <cellStyle name="Normal 3 2 4 5" xfId="321"/>
    <cellStyle name="Normal 3 2 4 5 2" xfId="1514"/>
    <cellStyle name="Normal 3 2 4 5 2 2" xfId="3021"/>
    <cellStyle name="Normal 3 2 4 5 3" xfId="936"/>
    <cellStyle name="Normal 3 2 4 6" xfId="1226"/>
    <cellStyle name="Normal 3 2 4 6 2" xfId="3374"/>
    <cellStyle name="Normal 3 2 4 7" xfId="1930"/>
    <cellStyle name="Normal 3 2 4 7 2" xfId="2588"/>
    <cellStyle name="Normal 3 2 4 8" xfId="649"/>
    <cellStyle name="Normal 3 2 5" xfId="41"/>
    <cellStyle name="Normal 3 2 5 2" xfId="113"/>
    <cellStyle name="Normal 3 2 5 2 2" xfId="257"/>
    <cellStyle name="Normal 3 2 5 2 2 2" xfId="545"/>
    <cellStyle name="Normal 3 2 5 2 2 2 2" xfId="1738"/>
    <cellStyle name="Normal 3 2 5 2 2 2 2 2" xfId="3239"/>
    <cellStyle name="Normal 3 2 5 2 2 2 3" xfId="1160"/>
    <cellStyle name="Normal 3 2 5 2 2 3" xfId="1450"/>
    <cellStyle name="Normal 3 2 5 2 2 3 2" xfId="3598"/>
    <cellStyle name="Normal 3 2 5 2 2 4" xfId="2154"/>
    <cellStyle name="Normal 3 2 5 2 2 4 2" xfId="2812"/>
    <cellStyle name="Normal 3 2 5 2 2 5" xfId="872"/>
    <cellStyle name="Normal 3 2 5 2 3" xfId="401"/>
    <cellStyle name="Normal 3 2 5 2 3 2" xfId="1594"/>
    <cellStyle name="Normal 3 2 5 2 3 2 2" xfId="3099"/>
    <cellStyle name="Normal 3 2 5 2 3 3" xfId="1016"/>
    <cellStyle name="Normal 3 2 5 2 4" xfId="1306"/>
    <cellStyle name="Normal 3 2 5 2 4 2" xfId="3454"/>
    <cellStyle name="Normal 3 2 5 2 5" xfId="2010"/>
    <cellStyle name="Normal 3 2 5 2 5 2" xfId="2668"/>
    <cellStyle name="Normal 3 2 5 2 6" xfId="728"/>
    <cellStyle name="Normal 3 2 5 3" xfId="185"/>
    <cellStyle name="Normal 3 2 5 3 2" xfId="473"/>
    <cellStyle name="Normal 3 2 5 3 2 2" xfId="1666"/>
    <cellStyle name="Normal 3 2 5 3 2 2 2" xfId="3169"/>
    <cellStyle name="Normal 3 2 5 3 2 3" xfId="1088"/>
    <cellStyle name="Normal 3 2 5 3 3" xfId="1378"/>
    <cellStyle name="Normal 3 2 5 3 3 2" xfId="3526"/>
    <cellStyle name="Normal 3 2 5 3 4" xfId="2082"/>
    <cellStyle name="Normal 3 2 5 3 4 2" xfId="2740"/>
    <cellStyle name="Normal 3 2 5 3 5" xfId="800"/>
    <cellStyle name="Normal 3 2 5 4" xfId="329"/>
    <cellStyle name="Normal 3 2 5 4 2" xfId="1522"/>
    <cellStyle name="Normal 3 2 5 4 2 2" xfId="3029"/>
    <cellStyle name="Normal 3 2 5 4 3" xfId="944"/>
    <cellStyle name="Normal 3 2 5 5" xfId="1234"/>
    <cellStyle name="Normal 3 2 5 5 2" xfId="3382"/>
    <cellStyle name="Normal 3 2 5 6" xfId="1938"/>
    <cellStyle name="Normal 3 2 5 6 2" xfId="2596"/>
    <cellStyle name="Normal 3 2 5 7" xfId="656"/>
    <cellStyle name="Normal 3 2 6" xfId="77"/>
    <cellStyle name="Normal 3 2 6 2" xfId="221"/>
    <cellStyle name="Normal 3 2 6 2 2" xfId="509"/>
    <cellStyle name="Normal 3 2 6 2 2 2" xfId="1702"/>
    <cellStyle name="Normal 3 2 6 2 2 2 2" xfId="3204"/>
    <cellStyle name="Normal 3 2 6 2 2 3" xfId="1124"/>
    <cellStyle name="Normal 3 2 6 2 3" xfId="1414"/>
    <cellStyle name="Normal 3 2 6 2 3 2" xfId="3562"/>
    <cellStyle name="Normal 3 2 6 2 4" xfId="2118"/>
    <cellStyle name="Normal 3 2 6 2 4 2" xfId="2776"/>
    <cellStyle name="Normal 3 2 6 2 5" xfId="836"/>
    <cellStyle name="Normal 3 2 6 3" xfId="365"/>
    <cellStyle name="Normal 3 2 6 3 2" xfId="1558"/>
    <cellStyle name="Normal 3 2 6 3 2 2" xfId="3064"/>
    <cellStyle name="Normal 3 2 6 3 3" xfId="980"/>
    <cellStyle name="Normal 3 2 6 4" xfId="1270"/>
    <cellStyle name="Normal 3 2 6 4 2" xfId="3418"/>
    <cellStyle name="Normal 3 2 6 5" xfId="1974"/>
    <cellStyle name="Normal 3 2 6 5 2" xfId="2632"/>
    <cellStyle name="Normal 3 2 6 6" xfId="692"/>
    <cellStyle name="Normal 3 2 7" xfId="149"/>
    <cellStyle name="Normal 3 2 7 2" xfId="437"/>
    <cellStyle name="Normal 3 2 7 2 2" xfId="1630"/>
    <cellStyle name="Normal 3 2 7 2 2 2" xfId="3134"/>
    <cellStyle name="Normal 3 2 7 2 3" xfId="1052"/>
    <cellStyle name="Normal 3 2 7 3" xfId="1342"/>
    <cellStyle name="Normal 3 2 7 3 2" xfId="3490"/>
    <cellStyle name="Normal 3 2 7 4" xfId="2046"/>
    <cellStyle name="Normal 3 2 7 4 2" xfId="2704"/>
    <cellStyle name="Normal 3 2 7 5" xfId="764"/>
    <cellStyle name="Normal 3 2 8" xfId="293"/>
    <cellStyle name="Normal 3 2 8 2" xfId="1486"/>
    <cellStyle name="Normal 3 2 8 2 2" xfId="3280"/>
    <cellStyle name="Normal 3 2 8 3" xfId="2407"/>
    <cellStyle name="Normal 3 2 8 3 2" xfId="3346"/>
    <cellStyle name="Normal 3 2 8 4" xfId="1908"/>
    <cellStyle name="Normal 3 2 8 4 2" xfId="2560"/>
    <cellStyle name="Normal 3 2 8 5" xfId="908"/>
    <cellStyle name="Normal 3 2 9" xfId="1198"/>
    <cellStyle name="Normal 3 2 9 2" xfId="2963"/>
    <cellStyle name="Normal 3 3" xfId="6"/>
    <cellStyle name="Normal 3 3 10" xfId="2329"/>
    <cellStyle name="Normal 3 3 10 2" xfId="2994"/>
    <cellStyle name="Normal 3 3 11" xfId="2408"/>
    <cellStyle name="Normal 3 3 11 2" xfId="3347"/>
    <cellStyle name="Normal 3 3 12" xfId="1803"/>
    <cellStyle name="Normal 3 3 12 2" xfId="2456"/>
    <cellStyle name="Normal 3 3 13" xfId="622"/>
    <cellStyle name="Normal 3 3 2" xfId="13"/>
    <cellStyle name="Normal 3 3 2 10" xfId="1855"/>
    <cellStyle name="Normal 3 3 2 10 2" xfId="2508"/>
    <cellStyle name="Normal 3 3 2 11" xfId="629"/>
    <cellStyle name="Normal 3 3 2 2" xfId="27"/>
    <cellStyle name="Normal 3 3 2 2 2" xfId="63"/>
    <cellStyle name="Normal 3 3 2 2 2 2" xfId="135"/>
    <cellStyle name="Normal 3 3 2 2 2 2 2" xfId="279"/>
    <cellStyle name="Normal 3 3 2 2 2 2 2 2" xfId="567"/>
    <cellStyle name="Normal 3 3 2 2 2 2 2 2 2" xfId="1760"/>
    <cellStyle name="Normal 3 3 2 2 2 2 2 2 2 2" xfId="3261"/>
    <cellStyle name="Normal 3 3 2 2 2 2 2 2 3" xfId="1182"/>
    <cellStyle name="Normal 3 3 2 2 2 2 2 3" xfId="1472"/>
    <cellStyle name="Normal 3 3 2 2 2 2 2 3 2" xfId="3620"/>
    <cellStyle name="Normal 3 3 2 2 2 2 2 4" xfId="2176"/>
    <cellStyle name="Normal 3 3 2 2 2 2 2 4 2" xfId="2834"/>
    <cellStyle name="Normal 3 3 2 2 2 2 2 5" xfId="894"/>
    <cellStyle name="Normal 3 3 2 2 2 2 3" xfId="423"/>
    <cellStyle name="Normal 3 3 2 2 2 2 3 2" xfId="1616"/>
    <cellStyle name="Normal 3 3 2 2 2 2 3 2 2" xfId="3121"/>
    <cellStyle name="Normal 3 3 2 2 2 2 3 3" xfId="1038"/>
    <cellStyle name="Normal 3 3 2 2 2 2 4" xfId="1328"/>
    <cellStyle name="Normal 3 3 2 2 2 2 4 2" xfId="3476"/>
    <cellStyle name="Normal 3 3 2 2 2 2 5" xfId="2032"/>
    <cellStyle name="Normal 3 3 2 2 2 2 5 2" xfId="2690"/>
    <cellStyle name="Normal 3 3 2 2 2 2 6" xfId="750"/>
    <cellStyle name="Normal 3 3 2 2 2 3" xfId="207"/>
    <cellStyle name="Normal 3 3 2 2 2 3 2" xfId="495"/>
    <cellStyle name="Normal 3 3 2 2 2 3 2 2" xfId="1688"/>
    <cellStyle name="Normal 3 3 2 2 2 3 2 2 2" xfId="3191"/>
    <cellStyle name="Normal 3 3 2 2 2 3 2 3" xfId="1110"/>
    <cellStyle name="Normal 3 3 2 2 2 3 3" xfId="1400"/>
    <cellStyle name="Normal 3 3 2 2 2 3 3 2" xfId="3548"/>
    <cellStyle name="Normal 3 3 2 2 2 3 4" xfId="2104"/>
    <cellStyle name="Normal 3 3 2 2 2 3 4 2" xfId="2762"/>
    <cellStyle name="Normal 3 3 2 2 2 3 5" xfId="822"/>
    <cellStyle name="Normal 3 3 2 2 2 4" xfId="351"/>
    <cellStyle name="Normal 3 3 2 2 2 4 2" xfId="1544"/>
    <cellStyle name="Normal 3 3 2 2 2 4 2 2" xfId="3051"/>
    <cellStyle name="Normal 3 3 2 2 2 4 3" xfId="966"/>
    <cellStyle name="Normal 3 3 2 2 2 5" xfId="1256"/>
    <cellStyle name="Normal 3 3 2 2 2 5 2" xfId="3404"/>
    <cellStyle name="Normal 3 3 2 2 2 6" xfId="1960"/>
    <cellStyle name="Normal 3 3 2 2 2 6 2" xfId="2618"/>
    <cellStyle name="Normal 3 3 2 2 2 7" xfId="678"/>
    <cellStyle name="Normal 3 3 2 2 3" xfId="99"/>
    <cellStyle name="Normal 3 3 2 2 3 2" xfId="243"/>
    <cellStyle name="Normal 3 3 2 2 3 2 2" xfId="531"/>
    <cellStyle name="Normal 3 3 2 2 3 2 2 2" xfId="1724"/>
    <cellStyle name="Normal 3 3 2 2 3 2 2 2 2" xfId="3226"/>
    <cellStyle name="Normal 3 3 2 2 3 2 2 3" xfId="1146"/>
    <cellStyle name="Normal 3 3 2 2 3 2 3" xfId="1436"/>
    <cellStyle name="Normal 3 3 2 2 3 2 3 2" xfId="3584"/>
    <cellStyle name="Normal 3 3 2 2 3 2 4" xfId="2140"/>
    <cellStyle name="Normal 3 3 2 2 3 2 4 2" xfId="2798"/>
    <cellStyle name="Normal 3 3 2 2 3 2 5" xfId="858"/>
    <cellStyle name="Normal 3 3 2 2 3 3" xfId="387"/>
    <cellStyle name="Normal 3 3 2 2 3 3 2" xfId="1580"/>
    <cellStyle name="Normal 3 3 2 2 3 3 2 2" xfId="3086"/>
    <cellStyle name="Normal 3 3 2 2 3 3 3" xfId="1002"/>
    <cellStyle name="Normal 3 3 2 2 3 4" xfId="1292"/>
    <cellStyle name="Normal 3 3 2 2 3 4 2" xfId="3440"/>
    <cellStyle name="Normal 3 3 2 2 3 5" xfId="1996"/>
    <cellStyle name="Normal 3 3 2 2 3 5 2" xfId="2654"/>
    <cellStyle name="Normal 3 3 2 2 3 6" xfId="714"/>
    <cellStyle name="Normal 3 3 2 2 4" xfId="171"/>
    <cellStyle name="Normal 3 3 2 2 4 2" xfId="459"/>
    <cellStyle name="Normal 3 3 2 2 4 2 2" xfId="1652"/>
    <cellStyle name="Normal 3 3 2 2 4 2 2 2" xfId="3156"/>
    <cellStyle name="Normal 3 3 2 2 4 2 3" xfId="1074"/>
    <cellStyle name="Normal 3 3 2 2 4 3" xfId="1364"/>
    <cellStyle name="Normal 3 3 2 2 4 3 2" xfId="3512"/>
    <cellStyle name="Normal 3 3 2 2 4 4" xfId="2068"/>
    <cellStyle name="Normal 3 3 2 2 4 4 2" xfId="2726"/>
    <cellStyle name="Normal 3 3 2 2 4 5" xfId="786"/>
    <cellStyle name="Normal 3 3 2 2 5" xfId="315"/>
    <cellStyle name="Normal 3 3 2 2 5 2" xfId="1508"/>
    <cellStyle name="Normal 3 3 2 2 5 2 2" xfId="3015"/>
    <cellStyle name="Normal 3 3 2 2 5 3" xfId="930"/>
    <cellStyle name="Normal 3 3 2 2 6" xfId="1220"/>
    <cellStyle name="Normal 3 3 2 2 6 2" xfId="3368"/>
    <cellStyle name="Normal 3 3 2 2 7" xfId="1924"/>
    <cellStyle name="Normal 3 3 2 2 7 2" xfId="2582"/>
    <cellStyle name="Normal 3 3 2 2 8" xfId="643"/>
    <cellStyle name="Normal 3 3 2 3" xfId="49"/>
    <cellStyle name="Normal 3 3 2 3 2" xfId="121"/>
    <cellStyle name="Normal 3 3 2 3 2 2" xfId="265"/>
    <cellStyle name="Normal 3 3 2 3 2 2 2" xfId="553"/>
    <cellStyle name="Normal 3 3 2 3 2 2 2 2" xfId="1746"/>
    <cellStyle name="Normal 3 3 2 3 2 2 2 2 2" xfId="3247"/>
    <cellStyle name="Normal 3 3 2 3 2 2 2 3" xfId="1168"/>
    <cellStyle name="Normal 3 3 2 3 2 2 3" xfId="1458"/>
    <cellStyle name="Normal 3 3 2 3 2 2 3 2" xfId="3606"/>
    <cellStyle name="Normal 3 3 2 3 2 2 4" xfId="2162"/>
    <cellStyle name="Normal 3 3 2 3 2 2 4 2" xfId="2820"/>
    <cellStyle name="Normal 3 3 2 3 2 2 5" xfId="880"/>
    <cellStyle name="Normal 3 3 2 3 2 3" xfId="409"/>
    <cellStyle name="Normal 3 3 2 3 2 3 2" xfId="1602"/>
    <cellStyle name="Normal 3 3 2 3 2 3 2 2" xfId="3107"/>
    <cellStyle name="Normal 3 3 2 3 2 3 3" xfId="1024"/>
    <cellStyle name="Normal 3 3 2 3 2 4" xfId="1314"/>
    <cellStyle name="Normal 3 3 2 3 2 4 2" xfId="3462"/>
    <cellStyle name="Normal 3 3 2 3 2 5" xfId="2018"/>
    <cellStyle name="Normal 3 3 2 3 2 5 2" xfId="2676"/>
    <cellStyle name="Normal 3 3 2 3 2 6" xfId="736"/>
    <cellStyle name="Normal 3 3 2 3 3" xfId="193"/>
    <cellStyle name="Normal 3 3 2 3 3 2" xfId="481"/>
    <cellStyle name="Normal 3 3 2 3 3 2 2" xfId="1674"/>
    <cellStyle name="Normal 3 3 2 3 3 2 2 2" xfId="3177"/>
    <cellStyle name="Normal 3 3 2 3 3 2 3" xfId="1096"/>
    <cellStyle name="Normal 3 3 2 3 3 3" xfId="1386"/>
    <cellStyle name="Normal 3 3 2 3 3 3 2" xfId="3534"/>
    <cellStyle name="Normal 3 3 2 3 3 4" xfId="2090"/>
    <cellStyle name="Normal 3 3 2 3 3 4 2" xfId="2748"/>
    <cellStyle name="Normal 3 3 2 3 3 5" xfId="808"/>
    <cellStyle name="Normal 3 3 2 3 4" xfId="337"/>
    <cellStyle name="Normal 3 3 2 3 4 2" xfId="1530"/>
    <cellStyle name="Normal 3 3 2 3 4 2 2" xfId="3037"/>
    <cellStyle name="Normal 3 3 2 3 4 3" xfId="952"/>
    <cellStyle name="Normal 3 3 2 3 5" xfId="1242"/>
    <cellStyle name="Normal 3 3 2 3 5 2" xfId="3390"/>
    <cellStyle name="Normal 3 3 2 3 6" xfId="1946"/>
    <cellStyle name="Normal 3 3 2 3 6 2" xfId="2604"/>
    <cellStyle name="Normal 3 3 2 3 7" xfId="664"/>
    <cellStyle name="Normal 3 3 2 4" xfId="85"/>
    <cellStyle name="Normal 3 3 2 4 2" xfId="229"/>
    <cellStyle name="Normal 3 3 2 4 2 2" xfId="517"/>
    <cellStyle name="Normal 3 3 2 4 2 2 2" xfId="1710"/>
    <cellStyle name="Normal 3 3 2 4 2 2 2 2" xfId="3212"/>
    <cellStyle name="Normal 3 3 2 4 2 2 3" xfId="1132"/>
    <cellStyle name="Normal 3 3 2 4 2 3" xfId="1422"/>
    <cellStyle name="Normal 3 3 2 4 2 3 2" xfId="3570"/>
    <cellStyle name="Normal 3 3 2 4 2 4" xfId="2126"/>
    <cellStyle name="Normal 3 3 2 4 2 4 2" xfId="2784"/>
    <cellStyle name="Normal 3 3 2 4 2 5" xfId="844"/>
    <cellStyle name="Normal 3 3 2 4 3" xfId="373"/>
    <cellStyle name="Normal 3 3 2 4 3 2" xfId="1566"/>
    <cellStyle name="Normal 3 3 2 4 3 2 2" xfId="3072"/>
    <cellStyle name="Normal 3 3 2 4 3 3" xfId="988"/>
    <cellStyle name="Normal 3 3 2 4 4" xfId="1278"/>
    <cellStyle name="Normal 3 3 2 4 4 2" xfId="3426"/>
    <cellStyle name="Normal 3 3 2 4 5" xfId="1982"/>
    <cellStyle name="Normal 3 3 2 4 5 2" xfId="2640"/>
    <cellStyle name="Normal 3 3 2 4 6" xfId="700"/>
    <cellStyle name="Normal 3 3 2 5" xfId="157"/>
    <cellStyle name="Normal 3 3 2 5 2" xfId="445"/>
    <cellStyle name="Normal 3 3 2 5 2 2" xfId="1638"/>
    <cellStyle name="Normal 3 3 2 5 2 2 2" xfId="3142"/>
    <cellStyle name="Normal 3 3 2 5 2 3" xfId="1060"/>
    <cellStyle name="Normal 3 3 2 5 3" xfId="1350"/>
    <cellStyle name="Normal 3 3 2 5 3 2" xfId="3498"/>
    <cellStyle name="Normal 3 3 2 5 4" xfId="2054"/>
    <cellStyle name="Normal 3 3 2 5 4 2" xfId="2712"/>
    <cellStyle name="Normal 3 3 2 5 5" xfId="772"/>
    <cellStyle name="Normal 3 3 2 6" xfId="301"/>
    <cellStyle name="Normal 3 3 2 6 2" xfId="1494"/>
    <cellStyle name="Normal 3 3 2 6 2 2" xfId="2568"/>
    <cellStyle name="Normal 3 3 2 6 3" xfId="916"/>
    <cellStyle name="Normal 3 3 2 7" xfId="1206"/>
    <cellStyle name="Normal 3 3 2 7 2" xfId="2967"/>
    <cellStyle name="Normal 3 3 2 8" xfId="2333"/>
    <cellStyle name="Normal 3 3 2 8 2" xfId="3001"/>
    <cellStyle name="Normal 3 3 2 9" xfId="2412"/>
    <cellStyle name="Normal 3 3 2 9 2" xfId="3354"/>
    <cellStyle name="Normal 3 3 3" xfId="20"/>
    <cellStyle name="Normal 3 3 3 2" xfId="56"/>
    <cellStyle name="Normal 3 3 3 2 2" xfId="128"/>
    <cellStyle name="Normal 3 3 3 2 2 2" xfId="272"/>
    <cellStyle name="Normal 3 3 3 2 2 2 2" xfId="560"/>
    <cellStyle name="Normal 3 3 3 2 2 2 2 2" xfId="1753"/>
    <cellStyle name="Normal 3 3 3 2 2 2 2 2 2" xfId="3254"/>
    <cellStyle name="Normal 3 3 3 2 2 2 2 3" xfId="1175"/>
    <cellStyle name="Normal 3 3 3 2 2 2 3" xfId="1465"/>
    <cellStyle name="Normal 3 3 3 2 2 2 3 2" xfId="3613"/>
    <cellStyle name="Normal 3 3 3 2 2 2 4" xfId="2169"/>
    <cellStyle name="Normal 3 3 3 2 2 2 4 2" xfId="2827"/>
    <cellStyle name="Normal 3 3 3 2 2 2 5" xfId="887"/>
    <cellStyle name="Normal 3 3 3 2 2 3" xfId="416"/>
    <cellStyle name="Normal 3 3 3 2 2 3 2" xfId="1609"/>
    <cellStyle name="Normal 3 3 3 2 2 3 2 2" xfId="3114"/>
    <cellStyle name="Normal 3 3 3 2 2 3 3" xfId="1031"/>
    <cellStyle name="Normal 3 3 3 2 2 4" xfId="1321"/>
    <cellStyle name="Normal 3 3 3 2 2 4 2" xfId="3469"/>
    <cellStyle name="Normal 3 3 3 2 2 5" xfId="2025"/>
    <cellStyle name="Normal 3 3 3 2 2 5 2" xfId="2683"/>
    <cellStyle name="Normal 3 3 3 2 2 6" xfId="743"/>
    <cellStyle name="Normal 3 3 3 2 3" xfId="200"/>
    <cellStyle name="Normal 3 3 3 2 3 2" xfId="488"/>
    <cellStyle name="Normal 3 3 3 2 3 2 2" xfId="1681"/>
    <cellStyle name="Normal 3 3 3 2 3 2 2 2" xfId="3184"/>
    <cellStyle name="Normal 3 3 3 2 3 2 3" xfId="1103"/>
    <cellStyle name="Normal 3 3 3 2 3 3" xfId="1393"/>
    <cellStyle name="Normal 3 3 3 2 3 3 2" xfId="3541"/>
    <cellStyle name="Normal 3 3 3 2 3 4" xfId="2097"/>
    <cellStyle name="Normal 3 3 3 2 3 4 2" xfId="2755"/>
    <cellStyle name="Normal 3 3 3 2 3 5" xfId="815"/>
    <cellStyle name="Normal 3 3 3 2 4" xfId="344"/>
    <cellStyle name="Normal 3 3 3 2 4 2" xfId="1537"/>
    <cellStyle name="Normal 3 3 3 2 4 2 2" xfId="3044"/>
    <cellStyle name="Normal 3 3 3 2 4 3" xfId="959"/>
    <cellStyle name="Normal 3 3 3 2 5" xfId="1249"/>
    <cellStyle name="Normal 3 3 3 2 5 2" xfId="3397"/>
    <cellStyle name="Normal 3 3 3 2 6" xfId="1953"/>
    <cellStyle name="Normal 3 3 3 2 6 2" xfId="2611"/>
    <cellStyle name="Normal 3 3 3 2 7" xfId="671"/>
    <cellStyle name="Normal 3 3 3 3" xfId="92"/>
    <cellStyle name="Normal 3 3 3 3 2" xfId="236"/>
    <cellStyle name="Normal 3 3 3 3 2 2" xfId="524"/>
    <cellStyle name="Normal 3 3 3 3 2 2 2" xfId="1717"/>
    <cellStyle name="Normal 3 3 3 3 2 2 2 2" xfId="3219"/>
    <cellStyle name="Normal 3 3 3 3 2 2 3" xfId="1139"/>
    <cellStyle name="Normal 3 3 3 3 2 3" xfId="1429"/>
    <cellStyle name="Normal 3 3 3 3 2 3 2" xfId="3577"/>
    <cellStyle name="Normal 3 3 3 3 2 4" xfId="2133"/>
    <cellStyle name="Normal 3 3 3 3 2 4 2" xfId="2791"/>
    <cellStyle name="Normal 3 3 3 3 2 5" xfId="851"/>
    <cellStyle name="Normal 3 3 3 3 3" xfId="380"/>
    <cellStyle name="Normal 3 3 3 3 3 2" xfId="1573"/>
    <cellStyle name="Normal 3 3 3 3 3 2 2" xfId="3079"/>
    <cellStyle name="Normal 3 3 3 3 3 3" xfId="995"/>
    <cellStyle name="Normal 3 3 3 3 4" xfId="1285"/>
    <cellStyle name="Normal 3 3 3 3 4 2" xfId="3433"/>
    <cellStyle name="Normal 3 3 3 3 5" xfId="1989"/>
    <cellStyle name="Normal 3 3 3 3 5 2" xfId="2647"/>
    <cellStyle name="Normal 3 3 3 3 6" xfId="707"/>
    <cellStyle name="Normal 3 3 3 4" xfId="164"/>
    <cellStyle name="Normal 3 3 3 4 2" xfId="452"/>
    <cellStyle name="Normal 3 3 3 4 2 2" xfId="1645"/>
    <cellStyle name="Normal 3 3 3 4 2 2 2" xfId="3149"/>
    <cellStyle name="Normal 3 3 3 4 2 3" xfId="1067"/>
    <cellStyle name="Normal 3 3 3 4 3" xfId="1357"/>
    <cellStyle name="Normal 3 3 3 4 3 2" xfId="3505"/>
    <cellStyle name="Normal 3 3 3 4 4" xfId="2061"/>
    <cellStyle name="Normal 3 3 3 4 4 2" xfId="2719"/>
    <cellStyle name="Normal 3 3 3 4 5" xfId="779"/>
    <cellStyle name="Normal 3 3 3 5" xfId="308"/>
    <cellStyle name="Normal 3 3 3 5 2" xfId="1501"/>
    <cellStyle name="Normal 3 3 3 5 2 2" xfId="3008"/>
    <cellStyle name="Normal 3 3 3 5 3" xfId="923"/>
    <cellStyle name="Normal 3 3 3 6" xfId="1213"/>
    <cellStyle name="Normal 3 3 3 6 2" xfId="3361"/>
    <cellStyle name="Normal 3 3 3 7" xfId="1917"/>
    <cellStyle name="Normal 3 3 3 7 2" xfId="2575"/>
    <cellStyle name="Normal 3 3 3 8" xfId="636"/>
    <cellStyle name="Normal 3 3 4" xfId="34"/>
    <cellStyle name="Normal 3 3 4 2" xfId="70"/>
    <cellStyle name="Normal 3 3 4 2 2" xfId="142"/>
    <cellStyle name="Normal 3 3 4 2 2 2" xfId="286"/>
    <cellStyle name="Normal 3 3 4 2 2 2 2" xfId="574"/>
    <cellStyle name="Normal 3 3 4 2 2 2 2 2" xfId="1767"/>
    <cellStyle name="Normal 3 3 4 2 2 2 2 2 2" xfId="3268"/>
    <cellStyle name="Normal 3 3 4 2 2 2 2 3" xfId="1189"/>
    <cellStyle name="Normal 3 3 4 2 2 2 3" xfId="1479"/>
    <cellStyle name="Normal 3 3 4 2 2 2 3 2" xfId="3627"/>
    <cellStyle name="Normal 3 3 4 2 2 2 4" xfId="2183"/>
    <cellStyle name="Normal 3 3 4 2 2 2 4 2" xfId="2841"/>
    <cellStyle name="Normal 3 3 4 2 2 2 5" xfId="901"/>
    <cellStyle name="Normal 3 3 4 2 2 3" xfId="430"/>
    <cellStyle name="Normal 3 3 4 2 2 3 2" xfId="1623"/>
    <cellStyle name="Normal 3 3 4 2 2 3 2 2" xfId="3128"/>
    <cellStyle name="Normal 3 3 4 2 2 3 3" xfId="1045"/>
    <cellStyle name="Normal 3 3 4 2 2 4" xfId="1335"/>
    <cellStyle name="Normal 3 3 4 2 2 4 2" xfId="3483"/>
    <cellStyle name="Normal 3 3 4 2 2 5" xfId="2039"/>
    <cellStyle name="Normal 3 3 4 2 2 5 2" xfId="2697"/>
    <cellStyle name="Normal 3 3 4 2 2 6" xfId="757"/>
    <cellStyle name="Normal 3 3 4 2 3" xfId="214"/>
    <cellStyle name="Normal 3 3 4 2 3 2" xfId="502"/>
    <cellStyle name="Normal 3 3 4 2 3 2 2" xfId="1695"/>
    <cellStyle name="Normal 3 3 4 2 3 2 2 2" xfId="3198"/>
    <cellStyle name="Normal 3 3 4 2 3 2 3" xfId="1117"/>
    <cellStyle name="Normal 3 3 4 2 3 3" xfId="1407"/>
    <cellStyle name="Normal 3 3 4 2 3 3 2" xfId="3555"/>
    <cellStyle name="Normal 3 3 4 2 3 4" xfId="2111"/>
    <cellStyle name="Normal 3 3 4 2 3 4 2" xfId="2769"/>
    <cellStyle name="Normal 3 3 4 2 3 5" xfId="829"/>
    <cellStyle name="Normal 3 3 4 2 4" xfId="358"/>
    <cellStyle name="Normal 3 3 4 2 4 2" xfId="1551"/>
    <cellStyle name="Normal 3 3 4 2 4 2 2" xfId="3058"/>
    <cellStyle name="Normal 3 3 4 2 4 3" xfId="973"/>
    <cellStyle name="Normal 3 3 4 2 5" xfId="1263"/>
    <cellStyle name="Normal 3 3 4 2 5 2" xfId="3411"/>
    <cellStyle name="Normal 3 3 4 2 6" xfId="1967"/>
    <cellStyle name="Normal 3 3 4 2 6 2" xfId="2625"/>
    <cellStyle name="Normal 3 3 4 2 7" xfId="685"/>
    <cellStyle name="Normal 3 3 4 3" xfId="106"/>
    <cellStyle name="Normal 3 3 4 3 2" xfId="250"/>
    <cellStyle name="Normal 3 3 4 3 2 2" xfId="538"/>
    <cellStyle name="Normal 3 3 4 3 2 2 2" xfId="1731"/>
    <cellStyle name="Normal 3 3 4 3 2 2 2 2" xfId="3233"/>
    <cellStyle name="Normal 3 3 4 3 2 2 3" xfId="1153"/>
    <cellStyle name="Normal 3 3 4 3 2 3" xfId="1443"/>
    <cellStyle name="Normal 3 3 4 3 2 3 2" xfId="3591"/>
    <cellStyle name="Normal 3 3 4 3 2 4" xfId="2147"/>
    <cellStyle name="Normal 3 3 4 3 2 4 2" xfId="2805"/>
    <cellStyle name="Normal 3 3 4 3 2 5" xfId="865"/>
    <cellStyle name="Normal 3 3 4 3 3" xfId="394"/>
    <cellStyle name="Normal 3 3 4 3 3 2" xfId="1587"/>
    <cellStyle name="Normal 3 3 4 3 3 2 2" xfId="3093"/>
    <cellStyle name="Normal 3 3 4 3 3 3" xfId="1009"/>
    <cellStyle name="Normal 3 3 4 3 4" xfId="1299"/>
    <cellStyle name="Normal 3 3 4 3 4 2" xfId="3447"/>
    <cellStyle name="Normal 3 3 4 3 5" xfId="2003"/>
    <cellStyle name="Normal 3 3 4 3 5 2" xfId="2661"/>
    <cellStyle name="Normal 3 3 4 3 6" xfId="721"/>
    <cellStyle name="Normal 3 3 4 4" xfId="178"/>
    <cellStyle name="Normal 3 3 4 4 2" xfId="466"/>
    <cellStyle name="Normal 3 3 4 4 2 2" xfId="1659"/>
    <cellStyle name="Normal 3 3 4 4 2 2 2" xfId="3163"/>
    <cellStyle name="Normal 3 3 4 4 2 3" xfId="1081"/>
    <cellStyle name="Normal 3 3 4 4 3" xfId="1371"/>
    <cellStyle name="Normal 3 3 4 4 3 2" xfId="3519"/>
    <cellStyle name="Normal 3 3 4 4 4" xfId="2075"/>
    <cellStyle name="Normal 3 3 4 4 4 2" xfId="2733"/>
    <cellStyle name="Normal 3 3 4 4 5" xfId="793"/>
    <cellStyle name="Normal 3 3 4 5" xfId="322"/>
    <cellStyle name="Normal 3 3 4 5 2" xfId="1515"/>
    <cellStyle name="Normal 3 3 4 5 2 2" xfId="3022"/>
    <cellStyle name="Normal 3 3 4 5 3" xfId="937"/>
    <cellStyle name="Normal 3 3 4 6" xfId="1227"/>
    <cellStyle name="Normal 3 3 4 6 2" xfId="3375"/>
    <cellStyle name="Normal 3 3 4 7" xfId="1931"/>
    <cellStyle name="Normal 3 3 4 7 2" xfId="2589"/>
    <cellStyle name="Normal 3 3 4 8" xfId="650"/>
    <cellStyle name="Normal 3 3 5" xfId="42"/>
    <cellStyle name="Normal 3 3 5 2" xfId="114"/>
    <cellStyle name="Normal 3 3 5 2 2" xfId="258"/>
    <cellStyle name="Normal 3 3 5 2 2 2" xfId="546"/>
    <cellStyle name="Normal 3 3 5 2 2 2 2" xfId="1739"/>
    <cellStyle name="Normal 3 3 5 2 2 2 2 2" xfId="3240"/>
    <cellStyle name="Normal 3 3 5 2 2 2 3" xfId="1161"/>
    <cellStyle name="Normal 3 3 5 2 2 3" xfId="1451"/>
    <cellStyle name="Normal 3 3 5 2 2 3 2" xfId="3599"/>
    <cellStyle name="Normal 3 3 5 2 2 4" xfId="2155"/>
    <cellStyle name="Normal 3 3 5 2 2 4 2" xfId="2813"/>
    <cellStyle name="Normal 3 3 5 2 2 5" xfId="873"/>
    <cellStyle name="Normal 3 3 5 2 3" xfId="402"/>
    <cellStyle name="Normal 3 3 5 2 3 2" xfId="1595"/>
    <cellStyle name="Normal 3 3 5 2 3 2 2" xfId="3100"/>
    <cellStyle name="Normal 3 3 5 2 3 3" xfId="1017"/>
    <cellStyle name="Normal 3 3 5 2 4" xfId="1307"/>
    <cellStyle name="Normal 3 3 5 2 4 2" xfId="3455"/>
    <cellStyle name="Normal 3 3 5 2 5" xfId="2011"/>
    <cellStyle name="Normal 3 3 5 2 5 2" xfId="2669"/>
    <cellStyle name="Normal 3 3 5 2 6" xfId="729"/>
    <cellStyle name="Normal 3 3 5 3" xfId="186"/>
    <cellStyle name="Normal 3 3 5 3 2" xfId="474"/>
    <cellStyle name="Normal 3 3 5 3 2 2" xfId="1667"/>
    <cellStyle name="Normal 3 3 5 3 2 2 2" xfId="3170"/>
    <cellStyle name="Normal 3 3 5 3 2 3" xfId="1089"/>
    <cellStyle name="Normal 3 3 5 3 3" xfId="1379"/>
    <cellStyle name="Normal 3 3 5 3 3 2" xfId="3527"/>
    <cellStyle name="Normal 3 3 5 3 4" xfId="2083"/>
    <cellStyle name="Normal 3 3 5 3 4 2" xfId="2741"/>
    <cellStyle name="Normal 3 3 5 3 5" xfId="801"/>
    <cellStyle name="Normal 3 3 5 4" xfId="330"/>
    <cellStyle name="Normal 3 3 5 4 2" xfId="1523"/>
    <cellStyle name="Normal 3 3 5 4 2 2" xfId="3030"/>
    <cellStyle name="Normal 3 3 5 4 3" xfId="945"/>
    <cellStyle name="Normal 3 3 5 5" xfId="1235"/>
    <cellStyle name="Normal 3 3 5 5 2" xfId="3383"/>
    <cellStyle name="Normal 3 3 5 6" xfId="1939"/>
    <cellStyle name="Normal 3 3 5 6 2" xfId="2597"/>
    <cellStyle name="Normal 3 3 5 7" xfId="657"/>
    <cellStyle name="Normal 3 3 6" xfId="78"/>
    <cellStyle name="Normal 3 3 6 2" xfId="222"/>
    <cellStyle name="Normal 3 3 6 2 2" xfId="510"/>
    <cellStyle name="Normal 3 3 6 2 2 2" xfId="1703"/>
    <cellStyle name="Normal 3 3 6 2 2 2 2" xfId="3205"/>
    <cellStyle name="Normal 3 3 6 2 2 3" xfId="1125"/>
    <cellStyle name="Normal 3 3 6 2 3" xfId="1415"/>
    <cellStyle name="Normal 3 3 6 2 3 2" xfId="3563"/>
    <cellStyle name="Normal 3 3 6 2 4" xfId="2119"/>
    <cellStyle name="Normal 3 3 6 2 4 2" xfId="2777"/>
    <cellStyle name="Normal 3 3 6 2 5" xfId="837"/>
    <cellStyle name="Normal 3 3 6 3" xfId="366"/>
    <cellStyle name="Normal 3 3 6 3 2" xfId="1559"/>
    <cellStyle name="Normal 3 3 6 3 2 2" xfId="3065"/>
    <cellStyle name="Normal 3 3 6 3 3" xfId="981"/>
    <cellStyle name="Normal 3 3 6 4" xfId="1271"/>
    <cellStyle name="Normal 3 3 6 4 2" xfId="3419"/>
    <cellStyle name="Normal 3 3 6 5" xfId="1975"/>
    <cellStyle name="Normal 3 3 6 5 2" xfId="2633"/>
    <cellStyle name="Normal 3 3 6 6" xfId="693"/>
    <cellStyle name="Normal 3 3 7" xfId="150"/>
    <cellStyle name="Normal 3 3 7 2" xfId="438"/>
    <cellStyle name="Normal 3 3 7 2 2" xfId="1631"/>
    <cellStyle name="Normal 3 3 7 2 2 2" xfId="3135"/>
    <cellStyle name="Normal 3 3 7 2 3" xfId="1053"/>
    <cellStyle name="Normal 3 3 7 3" xfId="1343"/>
    <cellStyle name="Normal 3 3 7 3 2" xfId="3491"/>
    <cellStyle name="Normal 3 3 7 4" xfId="2047"/>
    <cellStyle name="Normal 3 3 7 4 2" xfId="2705"/>
    <cellStyle name="Normal 3 3 7 5" xfId="765"/>
    <cellStyle name="Normal 3 3 8" xfId="294"/>
    <cellStyle name="Normal 3 3 8 2" xfId="1487"/>
    <cellStyle name="Normal 3 3 8 2 2" xfId="2561"/>
    <cellStyle name="Normal 3 3 8 3" xfId="909"/>
    <cellStyle name="Normal 3 3 9" xfId="1199"/>
    <cellStyle name="Normal 3 3 9 2" xfId="2966"/>
    <cellStyle name="Normal 3 4" xfId="8"/>
    <cellStyle name="Normal 3 4 10" xfId="2330"/>
    <cellStyle name="Normal 3 4 10 2" xfId="2996"/>
    <cellStyle name="Normal 3 4 11" xfId="2409"/>
    <cellStyle name="Normal 3 4 11 2" xfId="3349"/>
    <cellStyle name="Normal 3 4 12" xfId="1831"/>
    <cellStyle name="Normal 3 4 12 2" xfId="2484"/>
    <cellStyle name="Normal 3 4 13" xfId="624"/>
    <cellStyle name="Normal 3 4 2" xfId="15"/>
    <cellStyle name="Normal 3 4 2 2" xfId="29"/>
    <cellStyle name="Normal 3 4 2 2 2" xfId="65"/>
    <cellStyle name="Normal 3 4 2 2 2 2" xfId="137"/>
    <cellStyle name="Normal 3 4 2 2 2 2 2" xfId="281"/>
    <cellStyle name="Normal 3 4 2 2 2 2 2 2" xfId="569"/>
    <cellStyle name="Normal 3 4 2 2 2 2 2 2 2" xfId="1762"/>
    <cellStyle name="Normal 3 4 2 2 2 2 2 2 2 2" xfId="3263"/>
    <cellStyle name="Normal 3 4 2 2 2 2 2 2 3" xfId="1184"/>
    <cellStyle name="Normal 3 4 2 2 2 2 2 3" xfId="1474"/>
    <cellStyle name="Normal 3 4 2 2 2 2 2 3 2" xfId="3622"/>
    <cellStyle name="Normal 3 4 2 2 2 2 2 4" xfId="2178"/>
    <cellStyle name="Normal 3 4 2 2 2 2 2 4 2" xfId="2836"/>
    <cellStyle name="Normal 3 4 2 2 2 2 2 5" xfId="896"/>
    <cellStyle name="Normal 3 4 2 2 2 2 3" xfId="425"/>
    <cellStyle name="Normal 3 4 2 2 2 2 3 2" xfId="1618"/>
    <cellStyle name="Normal 3 4 2 2 2 2 3 2 2" xfId="3123"/>
    <cellStyle name="Normal 3 4 2 2 2 2 3 3" xfId="1040"/>
    <cellStyle name="Normal 3 4 2 2 2 2 4" xfId="1330"/>
    <cellStyle name="Normal 3 4 2 2 2 2 4 2" xfId="3478"/>
    <cellStyle name="Normal 3 4 2 2 2 2 5" xfId="2034"/>
    <cellStyle name="Normal 3 4 2 2 2 2 5 2" xfId="2692"/>
    <cellStyle name="Normal 3 4 2 2 2 2 6" xfId="752"/>
    <cellStyle name="Normal 3 4 2 2 2 3" xfId="209"/>
    <cellStyle name="Normal 3 4 2 2 2 3 2" xfId="497"/>
    <cellStyle name="Normal 3 4 2 2 2 3 2 2" xfId="1690"/>
    <cellStyle name="Normal 3 4 2 2 2 3 2 2 2" xfId="3193"/>
    <cellStyle name="Normal 3 4 2 2 2 3 2 3" xfId="1112"/>
    <cellStyle name="Normal 3 4 2 2 2 3 3" xfId="1402"/>
    <cellStyle name="Normal 3 4 2 2 2 3 3 2" xfId="3550"/>
    <cellStyle name="Normal 3 4 2 2 2 3 4" xfId="2106"/>
    <cellStyle name="Normal 3 4 2 2 2 3 4 2" xfId="2764"/>
    <cellStyle name="Normal 3 4 2 2 2 3 5" xfId="824"/>
    <cellStyle name="Normal 3 4 2 2 2 4" xfId="353"/>
    <cellStyle name="Normal 3 4 2 2 2 4 2" xfId="1546"/>
    <cellStyle name="Normal 3 4 2 2 2 4 2 2" xfId="3053"/>
    <cellStyle name="Normal 3 4 2 2 2 4 3" xfId="968"/>
    <cellStyle name="Normal 3 4 2 2 2 5" xfId="1258"/>
    <cellStyle name="Normal 3 4 2 2 2 5 2" xfId="3406"/>
    <cellStyle name="Normal 3 4 2 2 2 6" xfId="1962"/>
    <cellStyle name="Normal 3 4 2 2 2 6 2" xfId="2620"/>
    <cellStyle name="Normal 3 4 2 2 2 7" xfId="680"/>
    <cellStyle name="Normal 3 4 2 2 3" xfId="101"/>
    <cellStyle name="Normal 3 4 2 2 3 2" xfId="245"/>
    <cellStyle name="Normal 3 4 2 2 3 2 2" xfId="533"/>
    <cellStyle name="Normal 3 4 2 2 3 2 2 2" xfId="1726"/>
    <cellStyle name="Normal 3 4 2 2 3 2 2 2 2" xfId="3228"/>
    <cellStyle name="Normal 3 4 2 2 3 2 2 3" xfId="1148"/>
    <cellStyle name="Normal 3 4 2 2 3 2 3" xfId="1438"/>
    <cellStyle name="Normal 3 4 2 2 3 2 3 2" xfId="3586"/>
    <cellStyle name="Normal 3 4 2 2 3 2 4" xfId="2142"/>
    <cellStyle name="Normal 3 4 2 2 3 2 4 2" xfId="2800"/>
    <cellStyle name="Normal 3 4 2 2 3 2 5" xfId="860"/>
    <cellStyle name="Normal 3 4 2 2 3 3" xfId="389"/>
    <cellStyle name="Normal 3 4 2 2 3 3 2" xfId="1582"/>
    <cellStyle name="Normal 3 4 2 2 3 3 2 2" xfId="3088"/>
    <cellStyle name="Normal 3 4 2 2 3 3 3" xfId="1004"/>
    <cellStyle name="Normal 3 4 2 2 3 4" xfId="1294"/>
    <cellStyle name="Normal 3 4 2 2 3 4 2" xfId="3442"/>
    <cellStyle name="Normal 3 4 2 2 3 5" xfId="1998"/>
    <cellStyle name="Normal 3 4 2 2 3 5 2" xfId="2656"/>
    <cellStyle name="Normal 3 4 2 2 3 6" xfId="716"/>
    <cellStyle name="Normal 3 4 2 2 4" xfId="173"/>
    <cellStyle name="Normal 3 4 2 2 4 2" xfId="461"/>
    <cellStyle name="Normal 3 4 2 2 4 2 2" xfId="1654"/>
    <cellStyle name="Normal 3 4 2 2 4 2 2 2" xfId="3158"/>
    <cellStyle name="Normal 3 4 2 2 4 2 3" xfId="1076"/>
    <cellStyle name="Normal 3 4 2 2 4 3" xfId="1366"/>
    <cellStyle name="Normal 3 4 2 2 4 3 2" xfId="3514"/>
    <cellStyle name="Normal 3 4 2 2 4 4" xfId="2070"/>
    <cellStyle name="Normal 3 4 2 2 4 4 2" xfId="2728"/>
    <cellStyle name="Normal 3 4 2 2 4 5" xfId="788"/>
    <cellStyle name="Normal 3 4 2 2 5" xfId="317"/>
    <cellStyle name="Normal 3 4 2 2 5 2" xfId="1510"/>
    <cellStyle name="Normal 3 4 2 2 5 2 2" xfId="3017"/>
    <cellStyle name="Normal 3 4 2 2 5 3" xfId="932"/>
    <cellStyle name="Normal 3 4 2 2 6" xfId="1222"/>
    <cellStyle name="Normal 3 4 2 2 6 2" xfId="3370"/>
    <cellStyle name="Normal 3 4 2 2 7" xfId="1926"/>
    <cellStyle name="Normal 3 4 2 2 7 2" xfId="2584"/>
    <cellStyle name="Normal 3 4 2 2 8" xfId="645"/>
    <cellStyle name="Normal 3 4 2 3" xfId="51"/>
    <cellStyle name="Normal 3 4 2 3 2" xfId="123"/>
    <cellStyle name="Normal 3 4 2 3 2 2" xfId="267"/>
    <cellStyle name="Normal 3 4 2 3 2 2 2" xfId="555"/>
    <cellStyle name="Normal 3 4 2 3 2 2 2 2" xfId="1748"/>
    <cellStyle name="Normal 3 4 2 3 2 2 2 2 2" xfId="3249"/>
    <cellStyle name="Normal 3 4 2 3 2 2 2 3" xfId="1170"/>
    <cellStyle name="Normal 3 4 2 3 2 2 3" xfId="1460"/>
    <cellStyle name="Normal 3 4 2 3 2 2 3 2" xfId="3608"/>
    <cellStyle name="Normal 3 4 2 3 2 2 4" xfId="2164"/>
    <cellStyle name="Normal 3 4 2 3 2 2 4 2" xfId="2822"/>
    <cellStyle name="Normal 3 4 2 3 2 2 5" xfId="882"/>
    <cellStyle name="Normal 3 4 2 3 2 3" xfId="411"/>
    <cellStyle name="Normal 3 4 2 3 2 3 2" xfId="1604"/>
    <cellStyle name="Normal 3 4 2 3 2 3 2 2" xfId="3109"/>
    <cellStyle name="Normal 3 4 2 3 2 3 3" xfId="1026"/>
    <cellStyle name="Normal 3 4 2 3 2 4" xfId="1316"/>
    <cellStyle name="Normal 3 4 2 3 2 4 2" xfId="3464"/>
    <cellStyle name="Normal 3 4 2 3 2 5" xfId="2020"/>
    <cellStyle name="Normal 3 4 2 3 2 5 2" xfId="2678"/>
    <cellStyle name="Normal 3 4 2 3 2 6" xfId="738"/>
    <cellStyle name="Normal 3 4 2 3 3" xfId="195"/>
    <cellStyle name="Normal 3 4 2 3 3 2" xfId="483"/>
    <cellStyle name="Normal 3 4 2 3 3 2 2" xfId="1676"/>
    <cellStyle name="Normal 3 4 2 3 3 2 2 2" xfId="3179"/>
    <cellStyle name="Normal 3 4 2 3 3 2 3" xfId="1098"/>
    <cellStyle name="Normal 3 4 2 3 3 3" xfId="1388"/>
    <cellStyle name="Normal 3 4 2 3 3 3 2" xfId="3536"/>
    <cellStyle name="Normal 3 4 2 3 3 4" xfId="2092"/>
    <cellStyle name="Normal 3 4 2 3 3 4 2" xfId="2750"/>
    <cellStyle name="Normal 3 4 2 3 3 5" xfId="810"/>
    <cellStyle name="Normal 3 4 2 3 4" xfId="339"/>
    <cellStyle name="Normal 3 4 2 3 4 2" xfId="1532"/>
    <cellStyle name="Normal 3 4 2 3 4 2 2" xfId="3039"/>
    <cellStyle name="Normal 3 4 2 3 4 3" xfId="954"/>
    <cellStyle name="Normal 3 4 2 3 5" xfId="1244"/>
    <cellStyle name="Normal 3 4 2 3 5 2" xfId="3392"/>
    <cellStyle name="Normal 3 4 2 3 6" xfId="1948"/>
    <cellStyle name="Normal 3 4 2 3 6 2" xfId="2606"/>
    <cellStyle name="Normal 3 4 2 3 7" xfId="666"/>
    <cellStyle name="Normal 3 4 2 4" xfId="87"/>
    <cellStyle name="Normal 3 4 2 4 2" xfId="231"/>
    <cellStyle name="Normal 3 4 2 4 2 2" xfId="519"/>
    <cellStyle name="Normal 3 4 2 4 2 2 2" xfId="1712"/>
    <cellStyle name="Normal 3 4 2 4 2 2 2 2" xfId="3214"/>
    <cellStyle name="Normal 3 4 2 4 2 2 3" xfId="1134"/>
    <cellStyle name="Normal 3 4 2 4 2 3" xfId="1424"/>
    <cellStyle name="Normal 3 4 2 4 2 3 2" xfId="3572"/>
    <cellStyle name="Normal 3 4 2 4 2 4" xfId="2128"/>
    <cellStyle name="Normal 3 4 2 4 2 4 2" xfId="2786"/>
    <cellStyle name="Normal 3 4 2 4 2 5" xfId="846"/>
    <cellStyle name="Normal 3 4 2 4 3" xfId="375"/>
    <cellStyle name="Normal 3 4 2 4 3 2" xfId="1568"/>
    <cellStyle name="Normal 3 4 2 4 3 2 2" xfId="3074"/>
    <cellStyle name="Normal 3 4 2 4 3 3" xfId="990"/>
    <cellStyle name="Normal 3 4 2 4 4" xfId="1280"/>
    <cellStyle name="Normal 3 4 2 4 4 2" xfId="3428"/>
    <cellStyle name="Normal 3 4 2 4 5" xfId="1984"/>
    <cellStyle name="Normal 3 4 2 4 5 2" xfId="2642"/>
    <cellStyle name="Normal 3 4 2 4 6" xfId="702"/>
    <cellStyle name="Normal 3 4 2 5" xfId="159"/>
    <cellStyle name="Normal 3 4 2 5 2" xfId="447"/>
    <cellStyle name="Normal 3 4 2 5 2 2" xfId="1640"/>
    <cellStyle name="Normal 3 4 2 5 2 2 2" xfId="3144"/>
    <cellStyle name="Normal 3 4 2 5 2 3" xfId="1062"/>
    <cellStyle name="Normal 3 4 2 5 3" xfId="1352"/>
    <cellStyle name="Normal 3 4 2 5 3 2" xfId="3500"/>
    <cellStyle name="Normal 3 4 2 5 4" xfId="2056"/>
    <cellStyle name="Normal 3 4 2 5 4 2" xfId="2714"/>
    <cellStyle name="Normal 3 4 2 5 5" xfId="774"/>
    <cellStyle name="Normal 3 4 2 6" xfId="303"/>
    <cellStyle name="Normal 3 4 2 6 2" xfId="1496"/>
    <cellStyle name="Normal 3 4 2 6 2 2" xfId="3003"/>
    <cellStyle name="Normal 3 4 2 6 3" xfId="918"/>
    <cellStyle name="Normal 3 4 2 7" xfId="1208"/>
    <cellStyle name="Normal 3 4 2 7 2" xfId="3356"/>
    <cellStyle name="Normal 3 4 2 8" xfId="1913"/>
    <cellStyle name="Normal 3 4 2 8 2" xfId="2570"/>
    <cellStyle name="Normal 3 4 2 9" xfId="631"/>
    <cellStyle name="Normal 3 4 3" xfId="22"/>
    <cellStyle name="Normal 3 4 3 2" xfId="58"/>
    <cellStyle name="Normal 3 4 3 2 2" xfId="130"/>
    <cellStyle name="Normal 3 4 3 2 2 2" xfId="274"/>
    <cellStyle name="Normal 3 4 3 2 2 2 2" xfId="562"/>
    <cellStyle name="Normal 3 4 3 2 2 2 2 2" xfId="1755"/>
    <cellStyle name="Normal 3 4 3 2 2 2 2 2 2" xfId="3256"/>
    <cellStyle name="Normal 3 4 3 2 2 2 2 3" xfId="1177"/>
    <cellStyle name="Normal 3 4 3 2 2 2 3" xfId="1467"/>
    <cellStyle name="Normal 3 4 3 2 2 2 3 2" xfId="3615"/>
    <cellStyle name="Normal 3 4 3 2 2 2 4" xfId="2171"/>
    <cellStyle name="Normal 3 4 3 2 2 2 4 2" xfId="2829"/>
    <cellStyle name="Normal 3 4 3 2 2 2 5" xfId="889"/>
    <cellStyle name="Normal 3 4 3 2 2 3" xfId="418"/>
    <cellStyle name="Normal 3 4 3 2 2 3 2" xfId="1611"/>
    <cellStyle name="Normal 3 4 3 2 2 3 2 2" xfId="3116"/>
    <cellStyle name="Normal 3 4 3 2 2 3 3" xfId="1033"/>
    <cellStyle name="Normal 3 4 3 2 2 4" xfId="1323"/>
    <cellStyle name="Normal 3 4 3 2 2 4 2" xfId="3471"/>
    <cellStyle name="Normal 3 4 3 2 2 5" xfId="2027"/>
    <cellStyle name="Normal 3 4 3 2 2 5 2" xfId="2685"/>
    <cellStyle name="Normal 3 4 3 2 2 6" xfId="745"/>
    <cellStyle name="Normal 3 4 3 2 3" xfId="202"/>
    <cellStyle name="Normal 3 4 3 2 3 2" xfId="490"/>
    <cellStyle name="Normal 3 4 3 2 3 2 2" xfId="1683"/>
    <cellStyle name="Normal 3 4 3 2 3 2 2 2" xfId="3186"/>
    <cellStyle name="Normal 3 4 3 2 3 2 3" xfId="1105"/>
    <cellStyle name="Normal 3 4 3 2 3 3" xfId="1395"/>
    <cellStyle name="Normal 3 4 3 2 3 3 2" xfId="3543"/>
    <cellStyle name="Normal 3 4 3 2 3 4" xfId="2099"/>
    <cellStyle name="Normal 3 4 3 2 3 4 2" xfId="2757"/>
    <cellStyle name="Normal 3 4 3 2 3 5" xfId="817"/>
    <cellStyle name="Normal 3 4 3 2 4" xfId="346"/>
    <cellStyle name="Normal 3 4 3 2 4 2" xfId="1539"/>
    <cellStyle name="Normal 3 4 3 2 4 2 2" xfId="3046"/>
    <cellStyle name="Normal 3 4 3 2 4 3" xfId="961"/>
    <cellStyle name="Normal 3 4 3 2 5" xfId="1251"/>
    <cellStyle name="Normal 3 4 3 2 5 2" xfId="3399"/>
    <cellStyle name="Normal 3 4 3 2 6" xfId="1955"/>
    <cellStyle name="Normal 3 4 3 2 6 2" xfId="2613"/>
    <cellStyle name="Normal 3 4 3 2 7" xfId="673"/>
    <cellStyle name="Normal 3 4 3 3" xfId="94"/>
    <cellStyle name="Normal 3 4 3 3 2" xfId="238"/>
    <cellStyle name="Normal 3 4 3 3 2 2" xfId="526"/>
    <cellStyle name="Normal 3 4 3 3 2 2 2" xfId="1719"/>
    <cellStyle name="Normal 3 4 3 3 2 2 2 2" xfId="3221"/>
    <cellStyle name="Normal 3 4 3 3 2 2 3" xfId="1141"/>
    <cellStyle name="Normal 3 4 3 3 2 3" xfId="1431"/>
    <cellStyle name="Normal 3 4 3 3 2 3 2" xfId="3579"/>
    <cellStyle name="Normal 3 4 3 3 2 4" xfId="2135"/>
    <cellStyle name="Normal 3 4 3 3 2 4 2" xfId="2793"/>
    <cellStyle name="Normal 3 4 3 3 2 5" xfId="853"/>
    <cellStyle name="Normal 3 4 3 3 3" xfId="382"/>
    <cellStyle name="Normal 3 4 3 3 3 2" xfId="1575"/>
    <cellStyle name="Normal 3 4 3 3 3 2 2" xfId="3081"/>
    <cellStyle name="Normal 3 4 3 3 3 3" xfId="997"/>
    <cellStyle name="Normal 3 4 3 3 4" xfId="1287"/>
    <cellStyle name="Normal 3 4 3 3 4 2" xfId="3435"/>
    <cellStyle name="Normal 3 4 3 3 5" xfId="1991"/>
    <cellStyle name="Normal 3 4 3 3 5 2" xfId="2649"/>
    <cellStyle name="Normal 3 4 3 3 6" xfId="709"/>
    <cellStyle name="Normal 3 4 3 4" xfId="166"/>
    <cellStyle name="Normal 3 4 3 4 2" xfId="454"/>
    <cellStyle name="Normal 3 4 3 4 2 2" xfId="1647"/>
    <cellStyle name="Normal 3 4 3 4 2 2 2" xfId="3151"/>
    <cellStyle name="Normal 3 4 3 4 2 3" xfId="1069"/>
    <cellStyle name="Normal 3 4 3 4 3" xfId="1359"/>
    <cellStyle name="Normal 3 4 3 4 3 2" xfId="3507"/>
    <cellStyle name="Normal 3 4 3 4 4" xfId="2063"/>
    <cellStyle name="Normal 3 4 3 4 4 2" xfId="2721"/>
    <cellStyle name="Normal 3 4 3 4 5" xfId="781"/>
    <cellStyle name="Normal 3 4 3 5" xfId="310"/>
    <cellStyle name="Normal 3 4 3 5 2" xfId="1503"/>
    <cellStyle name="Normal 3 4 3 5 2 2" xfId="3010"/>
    <cellStyle name="Normal 3 4 3 5 3" xfId="925"/>
    <cellStyle name="Normal 3 4 3 6" xfId="1215"/>
    <cellStyle name="Normal 3 4 3 6 2" xfId="3363"/>
    <cellStyle name="Normal 3 4 3 7" xfId="1919"/>
    <cellStyle name="Normal 3 4 3 7 2" xfId="2577"/>
    <cellStyle name="Normal 3 4 3 8" xfId="638"/>
    <cellStyle name="Normal 3 4 4" xfId="36"/>
    <cellStyle name="Normal 3 4 4 2" xfId="72"/>
    <cellStyle name="Normal 3 4 4 2 2" xfId="144"/>
    <cellStyle name="Normal 3 4 4 2 2 2" xfId="288"/>
    <cellStyle name="Normal 3 4 4 2 2 2 2" xfId="576"/>
    <cellStyle name="Normal 3 4 4 2 2 2 2 2" xfId="1769"/>
    <cellStyle name="Normal 3 4 4 2 2 2 2 2 2" xfId="3270"/>
    <cellStyle name="Normal 3 4 4 2 2 2 2 3" xfId="1191"/>
    <cellStyle name="Normal 3 4 4 2 2 2 3" xfId="1481"/>
    <cellStyle name="Normal 3 4 4 2 2 2 3 2" xfId="3629"/>
    <cellStyle name="Normal 3 4 4 2 2 2 4" xfId="2185"/>
    <cellStyle name="Normal 3 4 4 2 2 2 4 2" xfId="2843"/>
    <cellStyle name="Normal 3 4 4 2 2 2 5" xfId="903"/>
    <cellStyle name="Normal 3 4 4 2 2 3" xfId="432"/>
    <cellStyle name="Normal 3 4 4 2 2 3 2" xfId="1625"/>
    <cellStyle name="Normal 3 4 4 2 2 3 2 2" xfId="3130"/>
    <cellStyle name="Normal 3 4 4 2 2 3 3" xfId="1047"/>
    <cellStyle name="Normal 3 4 4 2 2 4" xfId="1337"/>
    <cellStyle name="Normal 3 4 4 2 2 4 2" xfId="3485"/>
    <cellStyle name="Normal 3 4 4 2 2 5" xfId="2041"/>
    <cellStyle name="Normal 3 4 4 2 2 5 2" xfId="2699"/>
    <cellStyle name="Normal 3 4 4 2 2 6" xfId="759"/>
    <cellStyle name="Normal 3 4 4 2 3" xfId="216"/>
    <cellStyle name="Normal 3 4 4 2 3 2" xfId="504"/>
    <cellStyle name="Normal 3 4 4 2 3 2 2" xfId="1697"/>
    <cellStyle name="Normal 3 4 4 2 3 2 2 2" xfId="3200"/>
    <cellStyle name="Normal 3 4 4 2 3 2 3" xfId="1119"/>
    <cellStyle name="Normal 3 4 4 2 3 3" xfId="1409"/>
    <cellStyle name="Normal 3 4 4 2 3 3 2" xfId="3557"/>
    <cellStyle name="Normal 3 4 4 2 3 4" xfId="2113"/>
    <cellStyle name="Normal 3 4 4 2 3 4 2" xfId="2771"/>
    <cellStyle name="Normal 3 4 4 2 3 5" xfId="831"/>
    <cellStyle name="Normal 3 4 4 2 4" xfId="360"/>
    <cellStyle name="Normal 3 4 4 2 4 2" xfId="1553"/>
    <cellStyle name="Normal 3 4 4 2 4 2 2" xfId="3060"/>
    <cellStyle name="Normal 3 4 4 2 4 3" xfId="975"/>
    <cellStyle name="Normal 3 4 4 2 5" xfId="1265"/>
    <cellStyle name="Normal 3 4 4 2 5 2" xfId="3413"/>
    <cellStyle name="Normal 3 4 4 2 6" xfId="1969"/>
    <cellStyle name="Normal 3 4 4 2 6 2" xfId="2627"/>
    <cellStyle name="Normal 3 4 4 2 7" xfId="687"/>
    <cellStyle name="Normal 3 4 4 3" xfId="108"/>
    <cellStyle name="Normal 3 4 4 3 2" xfId="252"/>
    <cellStyle name="Normal 3 4 4 3 2 2" xfId="540"/>
    <cellStyle name="Normal 3 4 4 3 2 2 2" xfId="1733"/>
    <cellStyle name="Normal 3 4 4 3 2 2 2 2" xfId="3235"/>
    <cellStyle name="Normal 3 4 4 3 2 2 3" xfId="1155"/>
    <cellStyle name="Normal 3 4 4 3 2 3" xfId="1445"/>
    <cellStyle name="Normal 3 4 4 3 2 3 2" xfId="3593"/>
    <cellStyle name="Normal 3 4 4 3 2 4" xfId="2149"/>
    <cellStyle name="Normal 3 4 4 3 2 4 2" xfId="2807"/>
    <cellStyle name="Normal 3 4 4 3 2 5" xfId="867"/>
    <cellStyle name="Normal 3 4 4 3 3" xfId="396"/>
    <cellStyle name="Normal 3 4 4 3 3 2" xfId="1589"/>
    <cellStyle name="Normal 3 4 4 3 3 2 2" xfId="3095"/>
    <cellStyle name="Normal 3 4 4 3 3 3" xfId="1011"/>
    <cellStyle name="Normal 3 4 4 3 4" xfId="1301"/>
    <cellStyle name="Normal 3 4 4 3 4 2" xfId="3449"/>
    <cellStyle name="Normal 3 4 4 3 5" xfId="2005"/>
    <cellStyle name="Normal 3 4 4 3 5 2" xfId="2663"/>
    <cellStyle name="Normal 3 4 4 3 6" xfId="723"/>
    <cellStyle name="Normal 3 4 4 4" xfId="180"/>
    <cellStyle name="Normal 3 4 4 4 2" xfId="468"/>
    <cellStyle name="Normal 3 4 4 4 2 2" xfId="1661"/>
    <cellStyle name="Normal 3 4 4 4 2 2 2" xfId="3165"/>
    <cellStyle name="Normal 3 4 4 4 2 3" xfId="1083"/>
    <cellStyle name="Normal 3 4 4 4 3" xfId="1373"/>
    <cellStyle name="Normal 3 4 4 4 3 2" xfId="3521"/>
    <cellStyle name="Normal 3 4 4 4 4" xfId="2077"/>
    <cellStyle name="Normal 3 4 4 4 4 2" xfId="2735"/>
    <cellStyle name="Normal 3 4 4 4 5" xfId="795"/>
    <cellStyle name="Normal 3 4 4 5" xfId="324"/>
    <cellStyle name="Normal 3 4 4 5 2" xfId="1517"/>
    <cellStyle name="Normal 3 4 4 5 2 2" xfId="3024"/>
    <cellStyle name="Normal 3 4 4 5 3" xfId="939"/>
    <cellStyle name="Normal 3 4 4 6" xfId="1229"/>
    <cellStyle name="Normal 3 4 4 6 2" xfId="3377"/>
    <cellStyle name="Normal 3 4 4 7" xfId="1933"/>
    <cellStyle name="Normal 3 4 4 7 2" xfId="2591"/>
    <cellStyle name="Normal 3 4 4 8" xfId="652"/>
    <cellStyle name="Normal 3 4 5" xfId="44"/>
    <cellStyle name="Normal 3 4 5 2" xfId="116"/>
    <cellStyle name="Normal 3 4 5 2 2" xfId="260"/>
    <cellStyle name="Normal 3 4 5 2 2 2" xfId="548"/>
    <cellStyle name="Normal 3 4 5 2 2 2 2" xfId="1741"/>
    <cellStyle name="Normal 3 4 5 2 2 2 2 2" xfId="3242"/>
    <cellStyle name="Normal 3 4 5 2 2 2 3" xfId="1163"/>
    <cellStyle name="Normal 3 4 5 2 2 3" xfId="1453"/>
    <cellStyle name="Normal 3 4 5 2 2 3 2" xfId="3601"/>
    <cellStyle name="Normal 3 4 5 2 2 4" xfId="2157"/>
    <cellStyle name="Normal 3 4 5 2 2 4 2" xfId="2815"/>
    <cellStyle name="Normal 3 4 5 2 2 5" xfId="875"/>
    <cellStyle name="Normal 3 4 5 2 3" xfId="404"/>
    <cellStyle name="Normal 3 4 5 2 3 2" xfId="1597"/>
    <cellStyle name="Normal 3 4 5 2 3 2 2" xfId="3102"/>
    <cellStyle name="Normal 3 4 5 2 3 3" xfId="1019"/>
    <cellStyle name="Normal 3 4 5 2 4" xfId="1309"/>
    <cellStyle name="Normal 3 4 5 2 4 2" xfId="3457"/>
    <cellStyle name="Normal 3 4 5 2 5" xfId="2013"/>
    <cellStyle name="Normal 3 4 5 2 5 2" xfId="2671"/>
    <cellStyle name="Normal 3 4 5 2 6" xfId="731"/>
    <cellStyle name="Normal 3 4 5 3" xfId="188"/>
    <cellStyle name="Normal 3 4 5 3 2" xfId="476"/>
    <cellStyle name="Normal 3 4 5 3 2 2" xfId="1669"/>
    <cellStyle name="Normal 3 4 5 3 2 2 2" xfId="3172"/>
    <cellStyle name="Normal 3 4 5 3 2 3" xfId="1091"/>
    <cellStyle name="Normal 3 4 5 3 3" xfId="1381"/>
    <cellStyle name="Normal 3 4 5 3 3 2" xfId="3529"/>
    <cellStyle name="Normal 3 4 5 3 4" xfId="2085"/>
    <cellStyle name="Normal 3 4 5 3 4 2" xfId="2743"/>
    <cellStyle name="Normal 3 4 5 3 5" xfId="803"/>
    <cellStyle name="Normal 3 4 5 4" xfId="332"/>
    <cellStyle name="Normal 3 4 5 4 2" xfId="1525"/>
    <cellStyle name="Normal 3 4 5 4 2 2" xfId="3032"/>
    <cellStyle name="Normal 3 4 5 4 3" xfId="947"/>
    <cellStyle name="Normal 3 4 5 5" xfId="1237"/>
    <cellStyle name="Normal 3 4 5 5 2" xfId="3385"/>
    <cellStyle name="Normal 3 4 5 6" xfId="1941"/>
    <cellStyle name="Normal 3 4 5 6 2" xfId="2599"/>
    <cellStyle name="Normal 3 4 5 7" xfId="659"/>
    <cellStyle name="Normal 3 4 6" xfId="80"/>
    <cellStyle name="Normal 3 4 6 2" xfId="224"/>
    <cellStyle name="Normal 3 4 6 2 2" xfId="512"/>
    <cellStyle name="Normal 3 4 6 2 2 2" xfId="1705"/>
    <cellStyle name="Normal 3 4 6 2 2 2 2" xfId="3207"/>
    <cellStyle name="Normal 3 4 6 2 2 3" xfId="1127"/>
    <cellStyle name="Normal 3 4 6 2 3" xfId="1417"/>
    <cellStyle name="Normal 3 4 6 2 3 2" xfId="3565"/>
    <cellStyle name="Normal 3 4 6 2 4" xfId="2121"/>
    <cellStyle name="Normal 3 4 6 2 4 2" xfId="2779"/>
    <cellStyle name="Normal 3 4 6 2 5" xfId="839"/>
    <cellStyle name="Normal 3 4 6 3" xfId="368"/>
    <cellStyle name="Normal 3 4 6 3 2" xfId="1561"/>
    <cellStyle name="Normal 3 4 6 3 2 2" xfId="3067"/>
    <cellStyle name="Normal 3 4 6 3 3" xfId="983"/>
    <cellStyle name="Normal 3 4 6 4" xfId="1273"/>
    <cellStyle name="Normal 3 4 6 4 2" xfId="3421"/>
    <cellStyle name="Normal 3 4 6 5" xfId="1977"/>
    <cellStyle name="Normal 3 4 6 5 2" xfId="2635"/>
    <cellStyle name="Normal 3 4 6 6" xfId="695"/>
    <cellStyle name="Normal 3 4 7" xfId="152"/>
    <cellStyle name="Normal 3 4 7 2" xfId="440"/>
    <cellStyle name="Normal 3 4 7 2 2" xfId="1633"/>
    <cellStyle name="Normal 3 4 7 2 2 2" xfId="3137"/>
    <cellStyle name="Normal 3 4 7 2 3" xfId="1055"/>
    <cellStyle name="Normal 3 4 7 3" xfId="1345"/>
    <cellStyle name="Normal 3 4 7 3 2" xfId="3493"/>
    <cellStyle name="Normal 3 4 7 4" xfId="2049"/>
    <cellStyle name="Normal 3 4 7 4 2" xfId="2707"/>
    <cellStyle name="Normal 3 4 7 5" xfId="767"/>
    <cellStyle name="Normal 3 4 8" xfId="296"/>
    <cellStyle name="Normal 3 4 8 2" xfId="1489"/>
    <cellStyle name="Normal 3 4 8 2 2" xfId="2563"/>
    <cellStyle name="Normal 3 4 8 3" xfId="911"/>
    <cellStyle name="Normal 3 4 9" xfId="1201"/>
    <cellStyle name="Normal 3 4 9 2" xfId="2968"/>
    <cellStyle name="Normal 3 5" xfId="10"/>
    <cellStyle name="Normal 3 5 10" xfId="1883"/>
    <cellStyle name="Normal 3 5 10 2" xfId="2536"/>
    <cellStyle name="Normal 3 5 11" xfId="626"/>
    <cellStyle name="Normal 3 5 2" xfId="24"/>
    <cellStyle name="Normal 3 5 2 2" xfId="60"/>
    <cellStyle name="Normal 3 5 2 2 2" xfId="132"/>
    <cellStyle name="Normal 3 5 2 2 2 2" xfId="276"/>
    <cellStyle name="Normal 3 5 2 2 2 2 2" xfId="564"/>
    <cellStyle name="Normal 3 5 2 2 2 2 2 2" xfId="1757"/>
    <cellStyle name="Normal 3 5 2 2 2 2 2 2 2" xfId="3258"/>
    <cellStyle name="Normal 3 5 2 2 2 2 2 3" xfId="1179"/>
    <cellStyle name="Normal 3 5 2 2 2 2 3" xfId="1469"/>
    <cellStyle name="Normal 3 5 2 2 2 2 3 2" xfId="3617"/>
    <cellStyle name="Normal 3 5 2 2 2 2 4" xfId="2173"/>
    <cellStyle name="Normal 3 5 2 2 2 2 4 2" xfId="2831"/>
    <cellStyle name="Normal 3 5 2 2 2 2 5" xfId="891"/>
    <cellStyle name="Normal 3 5 2 2 2 3" xfId="420"/>
    <cellStyle name="Normal 3 5 2 2 2 3 2" xfId="1613"/>
    <cellStyle name="Normal 3 5 2 2 2 3 2 2" xfId="3118"/>
    <cellStyle name="Normal 3 5 2 2 2 3 3" xfId="1035"/>
    <cellStyle name="Normal 3 5 2 2 2 4" xfId="1325"/>
    <cellStyle name="Normal 3 5 2 2 2 4 2" xfId="3473"/>
    <cellStyle name="Normal 3 5 2 2 2 5" xfId="2029"/>
    <cellStyle name="Normal 3 5 2 2 2 5 2" xfId="2687"/>
    <cellStyle name="Normal 3 5 2 2 2 6" xfId="747"/>
    <cellStyle name="Normal 3 5 2 2 3" xfId="204"/>
    <cellStyle name="Normal 3 5 2 2 3 2" xfId="492"/>
    <cellStyle name="Normal 3 5 2 2 3 2 2" xfId="1685"/>
    <cellStyle name="Normal 3 5 2 2 3 2 2 2" xfId="3188"/>
    <cellStyle name="Normal 3 5 2 2 3 2 3" xfId="1107"/>
    <cellStyle name="Normal 3 5 2 2 3 3" xfId="1397"/>
    <cellStyle name="Normal 3 5 2 2 3 3 2" xfId="3545"/>
    <cellStyle name="Normal 3 5 2 2 3 4" xfId="2101"/>
    <cellStyle name="Normal 3 5 2 2 3 4 2" xfId="2759"/>
    <cellStyle name="Normal 3 5 2 2 3 5" xfId="819"/>
    <cellStyle name="Normal 3 5 2 2 4" xfId="348"/>
    <cellStyle name="Normal 3 5 2 2 4 2" xfId="1541"/>
    <cellStyle name="Normal 3 5 2 2 4 2 2" xfId="3048"/>
    <cellStyle name="Normal 3 5 2 2 4 3" xfId="963"/>
    <cellStyle name="Normal 3 5 2 2 5" xfId="1253"/>
    <cellStyle name="Normal 3 5 2 2 5 2" xfId="3401"/>
    <cellStyle name="Normal 3 5 2 2 6" xfId="1957"/>
    <cellStyle name="Normal 3 5 2 2 6 2" xfId="2615"/>
    <cellStyle name="Normal 3 5 2 2 7" xfId="675"/>
    <cellStyle name="Normal 3 5 2 3" xfId="96"/>
    <cellStyle name="Normal 3 5 2 3 2" xfId="240"/>
    <cellStyle name="Normal 3 5 2 3 2 2" xfId="528"/>
    <cellStyle name="Normal 3 5 2 3 2 2 2" xfId="1721"/>
    <cellStyle name="Normal 3 5 2 3 2 2 2 2" xfId="3223"/>
    <cellStyle name="Normal 3 5 2 3 2 2 3" xfId="1143"/>
    <cellStyle name="Normal 3 5 2 3 2 3" xfId="1433"/>
    <cellStyle name="Normal 3 5 2 3 2 3 2" xfId="3581"/>
    <cellStyle name="Normal 3 5 2 3 2 4" xfId="2137"/>
    <cellStyle name="Normal 3 5 2 3 2 4 2" xfId="2795"/>
    <cellStyle name="Normal 3 5 2 3 2 5" xfId="855"/>
    <cellStyle name="Normal 3 5 2 3 3" xfId="384"/>
    <cellStyle name="Normal 3 5 2 3 3 2" xfId="1577"/>
    <cellStyle name="Normal 3 5 2 3 3 2 2" xfId="3083"/>
    <cellStyle name="Normal 3 5 2 3 3 3" xfId="999"/>
    <cellStyle name="Normal 3 5 2 3 4" xfId="1289"/>
    <cellStyle name="Normal 3 5 2 3 4 2" xfId="3437"/>
    <cellStyle name="Normal 3 5 2 3 5" xfId="1993"/>
    <cellStyle name="Normal 3 5 2 3 5 2" xfId="2651"/>
    <cellStyle name="Normal 3 5 2 3 6" xfId="711"/>
    <cellStyle name="Normal 3 5 2 4" xfId="168"/>
    <cellStyle name="Normal 3 5 2 4 2" xfId="456"/>
    <cellStyle name="Normal 3 5 2 4 2 2" xfId="1649"/>
    <cellStyle name="Normal 3 5 2 4 2 2 2" xfId="3153"/>
    <cellStyle name="Normal 3 5 2 4 2 3" xfId="1071"/>
    <cellStyle name="Normal 3 5 2 4 3" xfId="1361"/>
    <cellStyle name="Normal 3 5 2 4 3 2" xfId="3509"/>
    <cellStyle name="Normal 3 5 2 4 4" xfId="2065"/>
    <cellStyle name="Normal 3 5 2 4 4 2" xfId="2723"/>
    <cellStyle name="Normal 3 5 2 4 5" xfId="783"/>
    <cellStyle name="Normal 3 5 2 5" xfId="312"/>
    <cellStyle name="Normal 3 5 2 5 2" xfId="1505"/>
    <cellStyle name="Normal 3 5 2 5 2 2" xfId="3012"/>
    <cellStyle name="Normal 3 5 2 5 3" xfId="927"/>
    <cellStyle name="Normal 3 5 2 6" xfId="1217"/>
    <cellStyle name="Normal 3 5 2 6 2" xfId="3365"/>
    <cellStyle name="Normal 3 5 2 7" xfId="1921"/>
    <cellStyle name="Normal 3 5 2 7 2" xfId="2579"/>
    <cellStyle name="Normal 3 5 2 8" xfId="640"/>
    <cellStyle name="Normal 3 5 3" xfId="46"/>
    <cellStyle name="Normal 3 5 3 2" xfId="118"/>
    <cellStyle name="Normal 3 5 3 2 2" xfId="262"/>
    <cellStyle name="Normal 3 5 3 2 2 2" xfId="550"/>
    <cellStyle name="Normal 3 5 3 2 2 2 2" xfId="1743"/>
    <cellStyle name="Normal 3 5 3 2 2 2 2 2" xfId="3244"/>
    <cellStyle name="Normal 3 5 3 2 2 2 3" xfId="1165"/>
    <cellStyle name="Normal 3 5 3 2 2 3" xfId="1455"/>
    <cellStyle name="Normal 3 5 3 2 2 3 2" xfId="3603"/>
    <cellStyle name="Normal 3 5 3 2 2 4" xfId="2159"/>
    <cellStyle name="Normal 3 5 3 2 2 4 2" xfId="2817"/>
    <cellStyle name="Normal 3 5 3 2 2 5" xfId="877"/>
    <cellStyle name="Normal 3 5 3 2 3" xfId="406"/>
    <cellStyle name="Normal 3 5 3 2 3 2" xfId="1599"/>
    <cellStyle name="Normal 3 5 3 2 3 2 2" xfId="3104"/>
    <cellStyle name="Normal 3 5 3 2 3 3" xfId="1021"/>
    <cellStyle name="Normal 3 5 3 2 4" xfId="1311"/>
    <cellStyle name="Normal 3 5 3 2 4 2" xfId="3459"/>
    <cellStyle name="Normal 3 5 3 2 5" xfId="2015"/>
    <cellStyle name="Normal 3 5 3 2 5 2" xfId="2673"/>
    <cellStyle name="Normal 3 5 3 2 6" xfId="733"/>
    <cellStyle name="Normal 3 5 3 3" xfId="190"/>
    <cellStyle name="Normal 3 5 3 3 2" xfId="478"/>
    <cellStyle name="Normal 3 5 3 3 2 2" xfId="1671"/>
    <cellStyle name="Normal 3 5 3 3 2 2 2" xfId="3174"/>
    <cellStyle name="Normal 3 5 3 3 2 3" xfId="1093"/>
    <cellStyle name="Normal 3 5 3 3 3" xfId="1383"/>
    <cellStyle name="Normal 3 5 3 3 3 2" xfId="3531"/>
    <cellStyle name="Normal 3 5 3 3 4" xfId="2087"/>
    <cellStyle name="Normal 3 5 3 3 4 2" xfId="2745"/>
    <cellStyle name="Normal 3 5 3 3 5" xfId="805"/>
    <cellStyle name="Normal 3 5 3 4" xfId="334"/>
    <cellStyle name="Normal 3 5 3 4 2" xfId="1527"/>
    <cellStyle name="Normal 3 5 3 4 2 2" xfId="3034"/>
    <cellStyle name="Normal 3 5 3 4 3" xfId="949"/>
    <cellStyle name="Normal 3 5 3 5" xfId="1239"/>
    <cellStyle name="Normal 3 5 3 5 2" xfId="3387"/>
    <cellStyle name="Normal 3 5 3 6" xfId="1943"/>
    <cellStyle name="Normal 3 5 3 6 2" xfId="2601"/>
    <cellStyle name="Normal 3 5 3 7" xfId="661"/>
    <cellStyle name="Normal 3 5 4" xfId="82"/>
    <cellStyle name="Normal 3 5 4 2" xfId="226"/>
    <cellStyle name="Normal 3 5 4 2 2" xfId="514"/>
    <cellStyle name="Normal 3 5 4 2 2 2" xfId="1707"/>
    <cellStyle name="Normal 3 5 4 2 2 2 2" xfId="3209"/>
    <cellStyle name="Normal 3 5 4 2 2 3" xfId="1129"/>
    <cellStyle name="Normal 3 5 4 2 3" xfId="1419"/>
    <cellStyle name="Normal 3 5 4 2 3 2" xfId="3567"/>
    <cellStyle name="Normal 3 5 4 2 4" xfId="2123"/>
    <cellStyle name="Normal 3 5 4 2 4 2" xfId="2781"/>
    <cellStyle name="Normal 3 5 4 2 5" xfId="841"/>
    <cellStyle name="Normal 3 5 4 3" xfId="370"/>
    <cellStyle name="Normal 3 5 4 3 2" xfId="1563"/>
    <cellStyle name="Normal 3 5 4 3 2 2" xfId="3069"/>
    <cellStyle name="Normal 3 5 4 3 3" xfId="985"/>
    <cellStyle name="Normal 3 5 4 4" xfId="1275"/>
    <cellStyle name="Normal 3 5 4 4 2" xfId="3423"/>
    <cellStyle name="Normal 3 5 4 5" xfId="1979"/>
    <cellStyle name="Normal 3 5 4 5 2" xfId="2637"/>
    <cellStyle name="Normal 3 5 4 6" xfId="697"/>
    <cellStyle name="Normal 3 5 5" xfId="154"/>
    <cellStyle name="Normal 3 5 5 2" xfId="442"/>
    <cellStyle name="Normal 3 5 5 2 2" xfId="1635"/>
    <cellStyle name="Normal 3 5 5 2 2 2" xfId="3139"/>
    <cellStyle name="Normal 3 5 5 2 3" xfId="1057"/>
    <cellStyle name="Normal 3 5 5 3" xfId="1347"/>
    <cellStyle name="Normal 3 5 5 3 2" xfId="3495"/>
    <cellStyle name="Normal 3 5 5 4" xfId="2051"/>
    <cellStyle name="Normal 3 5 5 4 2" xfId="2709"/>
    <cellStyle name="Normal 3 5 5 5" xfId="769"/>
    <cellStyle name="Normal 3 5 6" xfId="298"/>
    <cellStyle name="Normal 3 5 6 2" xfId="1491"/>
    <cellStyle name="Normal 3 5 6 2 2" xfId="2565"/>
    <cellStyle name="Normal 3 5 6 3" xfId="913"/>
    <cellStyle name="Normal 3 5 7" xfId="1203"/>
    <cellStyle name="Normal 3 5 7 2" xfId="2969"/>
    <cellStyle name="Normal 3 5 8" xfId="2331"/>
    <cellStyle name="Normal 3 5 8 2" xfId="2998"/>
    <cellStyle name="Normal 3 5 9" xfId="2410"/>
    <cellStyle name="Normal 3 5 9 2" xfId="3351"/>
    <cellStyle name="Normal 3 6" xfId="17"/>
    <cellStyle name="Normal 3 6 2" xfId="53"/>
    <cellStyle name="Normal 3 6 2 2" xfId="125"/>
    <cellStyle name="Normal 3 6 2 2 2" xfId="269"/>
    <cellStyle name="Normal 3 6 2 2 2 2" xfId="557"/>
    <cellStyle name="Normal 3 6 2 2 2 2 2" xfId="1750"/>
    <cellStyle name="Normal 3 6 2 2 2 2 2 2" xfId="3251"/>
    <cellStyle name="Normal 3 6 2 2 2 2 3" xfId="1172"/>
    <cellStyle name="Normal 3 6 2 2 2 3" xfId="1462"/>
    <cellStyle name="Normal 3 6 2 2 2 3 2" xfId="3610"/>
    <cellStyle name="Normal 3 6 2 2 2 4" xfId="2166"/>
    <cellStyle name="Normal 3 6 2 2 2 4 2" xfId="2824"/>
    <cellStyle name="Normal 3 6 2 2 2 5" xfId="884"/>
    <cellStyle name="Normal 3 6 2 2 3" xfId="413"/>
    <cellStyle name="Normal 3 6 2 2 3 2" xfId="1606"/>
    <cellStyle name="Normal 3 6 2 2 3 2 2" xfId="3111"/>
    <cellStyle name="Normal 3 6 2 2 3 3" xfId="1028"/>
    <cellStyle name="Normal 3 6 2 2 4" xfId="1318"/>
    <cellStyle name="Normal 3 6 2 2 4 2" xfId="3466"/>
    <cellStyle name="Normal 3 6 2 2 5" xfId="2022"/>
    <cellStyle name="Normal 3 6 2 2 5 2" xfId="2680"/>
    <cellStyle name="Normal 3 6 2 2 6" xfId="740"/>
    <cellStyle name="Normal 3 6 2 3" xfId="197"/>
    <cellStyle name="Normal 3 6 2 3 2" xfId="485"/>
    <cellStyle name="Normal 3 6 2 3 2 2" xfId="1678"/>
    <cellStyle name="Normal 3 6 2 3 2 2 2" xfId="3181"/>
    <cellStyle name="Normal 3 6 2 3 2 3" xfId="1100"/>
    <cellStyle name="Normal 3 6 2 3 3" xfId="1390"/>
    <cellStyle name="Normal 3 6 2 3 3 2" xfId="3538"/>
    <cellStyle name="Normal 3 6 2 3 4" xfId="2094"/>
    <cellStyle name="Normal 3 6 2 3 4 2" xfId="2752"/>
    <cellStyle name="Normal 3 6 2 3 5" xfId="812"/>
    <cellStyle name="Normal 3 6 2 4" xfId="341"/>
    <cellStyle name="Normal 3 6 2 4 2" xfId="1534"/>
    <cellStyle name="Normal 3 6 2 4 2 2" xfId="3041"/>
    <cellStyle name="Normal 3 6 2 4 3" xfId="956"/>
    <cellStyle name="Normal 3 6 2 5" xfId="1246"/>
    <cellStyle name="Normal 3 6 2 5 2" xfId="3394"/>
    <cellStyle name="Normal 3 6 2 6" xfId="1950"/>
    <cellStyle name="Normal 3 6 2 6 2" xfId="2608"/>
    <cellStyle name="Normal 3 6 2 7" xfId="668"/>
    <cellStyle name="Normal 3 6 3" xfId="89"/>
    <cellStyle name="Normal 3 6 3 2" xfId="233"/>
    <cellStyle name="Normal 3 6 3 2 2" xfId="521"/>
    <cellStyle name="Normal 3 6 3 2 2 2" xfId="1714"/>
    <cellStyle name="Normal 3 6 3 2 2 2 2" xfId="3216"/>
    <cellStyle name="Normal 3 6 3 2 2 3" xfId="1136"/>
    <cellStyle name="Normal 3 6 3 2 3" xfId="1426"/>
    <cellStyle name="Normal 3 6 3 2 3 2" xfId="3574"/>
    <cellStyle name="Normal 3 6 3 2 4" xfId="2130"/>
    <cellStyle name="Normal 3 6 3 2 4 2" xfId="2788"/>
    <cellStyle name="Normal 3 6 3 2 5" xfId="848"/>
    <cellStyle name="Normal 3 6 3 3" xfId="377"/>
    <cellStyle name="Normal 3 6 3 3 2" xfId="1570"/>
    <cellStyle name="Normal 3 6 3 3 2 2" xfId="3076"/>
    <cellStyle name="Normal 3 6 3 3 3" xfId="992"/>
    <cellStyle name="Normal 3 6 3 4" xfId="1282"/>
    <cellStyle name="Normal 3 6 3 4 2" xfId="3430"/>
    <cellStyle name="Normal 3 6 3 5" xfId="1986"/>
    <cellStyle name="Normal 3 6 3 5 2" xfId="2644"/>
    <cellStyle name="Normal 3 6 3 6" xfId="704"/>
    <cellStyle name="Normal 3 6 4" xfId="161"/>
    <cellStyle name="Normal 3 6 4 2" xfId="449"/>
    <cellStyle name="Normal 3 6 4 2 2" xfId="1642"/>
    <cellStyle name="Normal 3 6 4 2 2 2" xfId="3146"/>
    <cellStyle name="Normal 3 6 4 2 3" xfId="1064"/>
    <cellStyle name="Normal 3 6 4 3" xfId="1354"/>
    <cellStyle name="Normal 3 6 4 3 2" xfId="3502"/>
    <cellStyle name="Normal 3 6 4 4" xfId="2058"/>
    <cellStyle name="Normal 3 6 4 4 2" xfId="2716"/>
    <cellStyle name="Normal 3 6 4 5" xfId="776"/>
    <cellStyle name="Normal 3 6 5" xfId="305"/>
    <cellStyle name="Normal 3 6 5 2" xfId="1498"/>
    <cellStyle name="Normal 3 6 5 2 2" xfId="3005"/>
    <cellStyle name="Normal 3 6 5 3" xfId="920"/>
    <cellStyle name="Normal 3 6 6" xfId="1210"/>
    <cellStyle name="Normal 3 6 6 2" xfId="3358"/>
    <cellStyle name="Normal 3 6 7" xfId="1915"/>
    <cellStyle name="Normal 3 6 7 2" xfId="2572"/>
    <cellStyle name="Normal 3 6 8" xfId="633"/>
    <cellStyle name="Normal 3 7" xfId="31"/>
    <cellStyle name="Normal 3 7 2" xfId="67"/>
    <cellStyle name="Normal 3 7 2 2" xfId="139"/>
    <cellStyle name="Normal 3 7 2 2 2" xfId="283"/>
    <cellStyle name="Normal 3 7 2 2 2 2" xfId="571"/>
    <cellStyle name="Normal 3 7 2 2 2 2 2" xfId="1764"/>
    <cellStyle name="Normal 3 7 2 2 2 2 2 2" xfId="3265"/>
    <cellStyle name="Normal 3 7 2 2 2 2 3" xfId="1186"/>
    <cellStyle name="Normal 3 7 2 2 2 3" xfId="1476"/>
    <cellStyle name="Normal 3 7 2 2 2 3 2" xfId="3624"/>
    <cellStyle name="Normal 3 7 2 2 2 4" xfId="2180"/>
    <cellStyle name="Normal 3 7 2 2 2 4 2" xfId="2838"/>
    <cellStyle name="Normal 3 7 2 2 2 5" xfId="898"/>
    <cellStyle name="Normal 3 7 2 2 3" xfId="427"/>
    <cellStyle name="Normal 3 7 2 2 3 2" xfId="1620"/>
    <cellStyle name="Normal 3 7 2 2 3 2 2" xfId="3125"/>
    <cellStyle name="Normal 3 7 2 2 3 3" xfId="1042"/>
    <cellStyle name="Normal 3 7 2 2 4" xfId="1332"/>
    <cellStyle name="Normal 3 7 2 2 4 2" xfId="3480"/>
    <cellStyle name="Normal 3 7 2 2 5" xfId="2036"/>
    <cellStyle name="Normal 3 7 2 2 5 2" xfId="2694"/>
    <cellStyle name="Normal 3 7 2 2 6" xfId="754"/>
    <cellStyle name="Normal 3 7 2 3" xfId="211"/>
    <cellStyle name="Normal 3 7 2 3 2" xfId="499"/>
    <cellStyle name="Normal 3 7 2 3 2 2" xfId="1692"/>
    <cellStyle name="Normal 3 7 2 3 2 2 2" xfId="3195"/>
    <cellStyle name="Normal 3 7 2 3 2 3" xfId="1114"/>
    <cellStyle name="Normal 3 7 2 3 3" xfId="1404"/>
    <cellStyle name="Normal 3 7 2 3 3 2" xfId="3552"/>
    <cellStyle name="Normal 3 7 2 3 4" xfId="2108"/>
    <cellStyle name="Normal 3 7 2 3 4 2" xfId="2766"/>
    <cellStyle name="Normal 3 7 2 3 5" xfId="826"/>
    <cellStyle name="Normal 3 7 2 4" xfId="355"/>
    <cellStyle name="Normal 3 7 2 4 2" xfId="1548"/>
    <cellStyle name="Normal 3 7 2 4 2 2" xfId="3055"/>
    <cellStyle name="Normal 3 7 2 4 3" xfId="970"/>
    <cellStyle name="Normal 3 7 2 5" xfId="1260"/>
    <cellStyle name="Normal 3 7 2 5 2" xfId="3408"/>
    <cellStyle name="Normal 3 7 2 6" xfId="1964"/>
    <cellStyle name="Normal 3 7 2 6 2" xfId="2622"/>
    <cellStyle name="Normal 3 7 2 7" xfId="682"/>
    <cellStyle name="Normal 3 7 3" xfId="103"/>
    <cellStyle name="Normal 3 7 3 2" xfId="247"/>
    <cellStyle name="Normal 3 7 3 2 2" xfId="535"/>
    <cellStyle name="Normal 3 7 3 2 2 2" xfId="1728"/>
    <cellStyle name="Normal 3 7 3 2 2 2 2" xfId="3230"/>
    <cellStyle name="Normal 3 7 3 2 2 3" xfId="1150"/>
    <cellStyle name="Normal 3 7 3 2 3" xfId="1440"/>
    <cellStyle name="Normal 3 7 3 2 3 2" xfId="3588"/>
    <cellStyle name="Normal 3 7 3 2 4" xfId="2144"/>
    <cellStyle name="Normal 3 7 3 2 4 2" xfId="2802"/>
    <cellStyle name="Normal 3 7 3 2 5" xfId="862"/>
    <cellStyle name="Normal 3 7 3 3" xfId="391"/>
    <cellStyle name="Normal 3 7 3 3 2" xfId="1584"/>
    <cellStyle name="Normal 3 7 3 3 2 2" xfId="3090"/>
    <cellStyle name="Normal 3 7 3 3 3" xfId="1006"/>
    <cellStyle name="Normal 3 7 3 4" xfId="1296"/>
    <cellStyle name="Normal 3 7 3 4 2" xfId="3444"/>
    <cellStyle name="Normal 3 7 3 5" xfId="2000"/>
    <cellStyle name="Normal 3 7 3 5 2" xfId="2658"/>
    <cellStyle name="Normal 3 7 3 6" xfId="718"/>
    <cellStyle name="Normal 3 7 4" xfId="175"/>
    <cellStyle name="Normal 3 7 4 2" xfId="463"/>
    <cellStyle name="Normal 3 7 4 2 2" xfId="1656"/>
    <cellStyle name="Normal 3 7 4 2 2 2" xfId="3160"/>
    <cellStyle name="Normal 3 7 4 2 3" xfId="1078"/>
    <cellStyle name="Normal 3 7 4 3" xfId="1368"/>
    <cellStyle name="Normal 3 7 4 3 2" xfId="3516"/>
    <cellStyle name="Normal 3 7 4 4" xfId="2072"/>
    <cellStyle name="Normal 3 7 4 4 2" xfId="2730"/>
    <cellStyle name="Normal 3 7 4 5" xfId="790"/>
    <cellStyle name="Normal 3 7 5" xfId="319"/>
    <cellStyle name="Normal 3 7 5 2" xfId="1512"/>
    <cellStyle name="Normal 3 7 5 2 2" xfId="3019"/>
    <cellStyle name="Normal 3 7 5 3" xfId="934"/>
    <cellStyle name="Normal 3 7 6" xfId="1224"/>
    <cellStyle name="Normal 3 7 6 2" xfId="3372"/>
    <cellStyle name="Normal 3 7 7" xfId="1928"/>
    <cellStyle name="Normal 3 7 7 2" xfId="2586"/>
    <cellStyle name="Normal 3 7 8" xfId="647"/>
    <cellStyle name="Normal 3 8" xfId="39"/>
    <cellStyle name="Normal 3 8 2" xfId="111"/>
    <cellStyle name="Normal 3 8 2 2" xfId="255"/>
    <cellStyle name="Normal 3 8 2 2 2" xfId="543"/>
    <cellStyle name="Normal 3 8 2 2 2 2" xfId="1736"/>
    <cellStyle name="Normal 3 8 2 2 2 2 2" xfId="3237"/>
    <cellStyle name="Normal 3 8 2 2 2 3" xfId="1158"/>
    <cellStyle name="Normal 3 8 2 2 3" xfId="1448"/>
    <cellStyle name="Normal 3 8 2 2 3 2" xfId="3596"/>
    <cellStyle name="Normal 3 8 2 2 4" xfId="2152"/>
    <cellStyle name="Normal 3 8 2 2 4 2" xfId="2810"/>
    <cellStyle name="Normal 3 8 2 2 5" xfId="870"/>
    <cellStyle name="Normal 3 8 2 3" xfId="399"/>
    <cellStyle name="Normal 3 8 2 3 2" xfId="1592"/>
    <cellStyle name="Normal 3 8 2 3 2 2" xfId="3097"/>
    <cellStyle name="Normal 3 8 2 3 3" xfId="1014"/>
    <cellStyle name="Normal 3 8 2 4" xfId="1304"/>
    <cellStyle name="Normal 3 8 2 4 2" xfId="3452"/>
    <cellStyle name="Normal 3 8 2 5" xfId="2008"/>
    <cellStyle name="Normal 3 8 2 5 2" xfId="2666"/>
    <cellStyle name="Normal 3 8 2 6" xfId="726"/>
    <cellStyle name="Normal 3 8 3" xfId="183"/>
    <cellStyle name="Normal 3 8 3 2" xfId="471"/>
    <cellStyle name="Normal 3 8 3 2 2" xfId="1664"/>
    <cellStyle name="Normal 3 8 3 2 2 2" xfId="3167"/>
    <cellStyle name="Normal 3 8 3 2 3" xfId="1086"/>
    <cellStyle name="Normal 3 8 3 3" xfId="1376"/>
    <cellStyle name="Normal 3 8 3 3 2" xfId="3524"/>
    <cellStyle name="Normal 3 8 3 4" xfId="2080"/>
    <cellStyle name="Normal 3 8 3 4 2" xfId="2738"/>
    <cellStyle name="Normal 3 8 3 5" xfId="798"/>
    <cellStyle name="Normal 3 8 4" xfId="327"/>
    <cellStyle name="Normal 3 8 4 2" xfId="1520"/>
    <cellStyle name="Normal 3 8 4 2 2" xfId="3027"/>
    <cellStyle name="Normal 3 8 4 3" xfId="942"/>
    <cellStyle name="Normal 3 8 5" xfId="1232"/>
    <cellStyle name="Normal 3 8 5 2" xfId="3380"/>
    <cellStyle name="Normal 3 8 6" xfId="1936"/>
    <cellStyle name="Normal 3 8 6 2" xfId="2594"/>
    <cellStyle name="Normal 3 8 7" xfId="654"/>
    <cellStyle name="Normal 3 9" xfId="75"/>
    <cellStyle name="Normal 3 9 2" xfId="219"/>
    <cellStyle name="Normal 3 9 2 2" xfId="507"/>
    <cellStyle name="Normal 3 9 2 2 2" xfId="1700"/>
    <cellStyle name="Normal 3 9 2 2 2 2" xfId="3202"/>
    <cellStyle name="Normal 3 9 2 2 3" xfId="1122"/>
    <cellStyle name="Normal 3 9 2 3" xfId="1412"/>
    <cellStyle name="Normal 3 9 2 3 2" xfId="3560"/>
    <cellStyle name="Normal 3 9 2 4" xfId="2116"/>
    <cellStyle name="Normal 3 9 2 4 2" xfId="2774"/>
    <cellStyle name="Normal 3 9 2 5" xfId="834"/>
    <cellStyle name="Normal 3 9 3" xfId="363"/>
    <cellStyle name="Normal 3 9 3 2" xfId="1556"/>
    <cellStyle name="Normal 3 9 3 2 2" xfId="3062"/>
    <cellStyle name="Normal 3 9 3 3" xfId="978"/>
    <cellStyle name="Normal 3 9 4" xfId="1268"/>
    <cellStyle name="Normal 3 9 4 2" xfId="3416"/>
    <cellStyle name="Normal 3 9 5" xfId="1972"/>
    <cellStyle name="Normal 3 9 5 2" xfId="2630"/>
    <cellStyle name="Normal 3 9 6" xfId="690"/>
    <cellStyle name="Normal 4" xfId="4"/>
    <cellStyle name="Normal 4 10" xfId="292"/>
    <cellStyle name="Normal 4 10 2" xfId="1485"/>
    <cellStyle name="Normal 4 10 2 2" xfId="3300"/>
    <cellStyle name="Normal 4 10 3" xfId="2406"/>
    <cellStyle name="Normal 4 10 3 2" xfId="3345"/>
    <cellStyle name="Normal 4 10 4" xfId="1907"/>
    <cellStyle name="Normal 4 10 4 2" xfId="2559"/>
    <cellStyle name="Normal 4 10 5" xfId="907"/>
    <cellStyle name="Normal 4 11" xfId="1197"/>
    <cellStyle name="Normal 4 11 2" xfId="2992"/>
    <cellStyle name="Normal 4 12" xfId="1778"/>
    <cellStyle name="Normal 4 13" xfId="620"/>
    <cellStyle name="Normal 4 2" xfId="7"/>
    <cellStyle name="Normal 4 2 10" xfId="1909"/>
    <cellStyle name="Normal 4 2 10 2" xfId="2562"/>
    <cellStyle name="Normal 4 2 11" xfId="623"/>
    <cellStyle name="Normal 4 2 2" xfId="14"/>
    <cellStyle name="Normal 4 2 2 2" xfId="28"/>
    <cellStyle name="Normal 4 2 2 2 2" xfId="64"/>
    <cellStyle name="Normal 4 2 2 2 2 2" xfId="136"/>
    <cellStyle name="Normal 4 2 2 2 2 2 2" xfId="280"/>
    <cellStyle name="Normal 4 2 2 2 2 2 2 2" xfId="568"/>
    <cellStyle name="Normal 4 2 2 2 2 2 2 2 2" xfId="1761"/>
    <cellStyle name="Normal 4 2 2 2 2 2 2 2 2 2" xfId="3262"/>
    <cellStyle name="Normal 4 2 2 2 2 2 2 2 3" xfId="1183"/>
    <cellStyle name="Normal 4 2 2 2 2 2 2 3" xfId="1473"/>
    <cellStyle name="Normal 4 2 2 2 2 2 2 3 2" xfId="3621"/>
    <cellStyle name="Normal 4 2 2 2 2 2 2 4" xfId="2177"/>
    <cellStyle name="Normal 4 2 2 2 2 2 2 4 2" xfId="2835"/>
    <cellStyle name="Normal 4 2 2 2 2 2 2 5" xfId="895"/>
    <cellStyle name="Normal 4 2 2 2 2 2 3" xfId="424"/>
    <cellStyle name="Normal 4 2 2 2 2 2 3 2" xfId="1617"/>
    <cellStyle name="Normal 4 2 2 2 2 2 3 2 2" xfId="3122"/>
    <cellStyle name="Normal 4 2 2 2 2 2 3 3" xfId="1039"/>
    <cellStyle name="Normal 4 2 2 2 2 2 4" xfId="1329"/>
    <cellStyle name="Normal 4 2 2 2 2 2 4 2" xfId="3477"/>
    <cellStyle name="Normal 4 2 2 2 2 2 5" xfId="2033"/>
    <cellStyle name="Normal 4 2 2 2 2 2 5 2" xfId="2691"/>
    <cellStyle name="Normal 4 2 2 2 2 2 6" xfId="751"/>
    <cellStyle name="Normal 4 2 2 2 2 3" xfId="208"/>
    <cellStyle name="Normal 4 2 2 2 2 3 2" xfId="496"/>
    <cellStyle name="Normal 4 2 2 2 2 3 2 2" xfId="1689"/>
    <cellStyle name="Normal 4 2 2 2 2 3 2 2 2" xfId="3192"/>
    <cellStyle name="Normal 4 2 2 2 2 3 2 3" xfId="1111"/>
    <cellStyle name="Normal 4 2 2 2 2 3 3" xfId="1401"/>
    <cellStyle name="Normal 4 2 2 2 2 3 3 2" xfId="3549"/>
    <cellStyle name="Normal 4 2 2 2 2 3 4" xfId="2105"/>
    <cellStyle name="Normal 4 2 2 2 2 3 4 2" xfId="2763"/>
    <cellStyle name="Normal 4 2 2 2 2 3 5" xfId="823"/>
    <cellStyle name="Normal 4 2 2 2 2 4" xfId="352"/>
    <cellStyle name="Normal 4 2 2 2 2 4 2" xfId="1545"/>
    <cellStyle name="Normal 4 2 2 2 2 4 2 2" xfId="3052"/>
    <cellStyle name="Normal 4 2 2 2 2 4 3" xfId="967"/>
    <cellStyle name="Normal 4 2 2 2 2 5" xfId="1257"/>
    <cellStyle name="Normal 4 2 2 2 2 5 2" xfId="3405"/>
    <cellStyle name="Normal 4 2 2 2 2 6" xfId="1961"/>
    <cellStyle name="Normal 4 2 2 2 2 6 2" xfId="2619"/>
    <cellStyle name="Normal 4 2 2 2 2 7" xfId="679"/>
    <cellStyle name="Normal 4 2 2 2 3" xfId="100"/>
    <cellStyle name="Normal 4 2 2 2 3 2" xfId="244"/>
    <cellStyle name="Normal 4 2 2 2 3 2 2" xfId="532"/>
    <cellStyle name="Normal 4 2 2 2 3 2 2 2" xfId="1725"/>
    <cellStyle name="Normal 4 2 2 2 3 2 2 2 2" xfId="3227"/>
    <cellStyle name="Normal 4 2 2 2 3 2 2 3" xfId="1147"/>
    <cellStyle name="Normal 4 2 2 2 3 2 3" xfId="1437"/>
    <cellStyle name="Normal 4 2 2 2 3 2 3 2" xfId="3585"/>
    <cellStyle name="Normal 4 2 2 2 3 2 4" xfId="2141"/>
    <cellStyle name="Normal 4 2 2 2 3 2 4 2" xfId="2799"/>
    <cellStyle name="Normal 4 2 2 2 3 2 5" xfId="859"/>
    <cellStyle name="Normal 4 2 2 2 3 3" xfId="388"/>
    <cellStyle name="Normal 4 2 2 2 3 3 2" xfId="1581"/>
    <cellStyle name="Normal 4 2 2 2 3 3 2 2" xfId="3087"/>
    <cellStyle name="Normal 4 2 2 2 3 3 3" xfId="1003"/>
    <cellStyle name="Normal 4 2 2 2 3 4" xfId="1293"/>
    <cellStyle name="Normal 4 2 2 2 3 4 2" xfId="3441"/>
    <cellStyle name="Normal 4 2 2 2 3 5" xfId="1997"/>
    <cellStyle name="Normal 4 2 2 2 3 5 2" xfId="2655"/>
    <cellStyle name="Normal 4 2 2 2 3 6" xfId="715"/>
    <cellStyle name="Normal 4 2 2 2 4" xfId="172"/>
    <cellStyle name="Normal 4 2 2 2 4 2" xfId="460"/>
    <cellStyle name="Normal 4 2 2 2 4 2 2" xfId="1653"/>
    <cellStyle name="Normal 4 2 2 2 4 2 2 2" xfId="3157"/>
    <cellStyle name="Normal 4 2 2 2 4 2 3" xfId="1075"/>
    <cellStyle name="Normal 4 2 2 2 4 3" xfId="1365"/>
    <cellStyle name="Normal 4 2 2 2 4 3 2" xfId="3513"/>
    <cellStyle name="Normal 4 2 2 2 4 4" xfId="2069"/>
    <cellStyle name="Normal 4 2 2 2 4 4 2" xfId="2727"/>
    <cellStyle name="Normal 4 2 2 2 4 5" xfId="787"/>
    <cellStyle name="Normal 4 2 2 2 5" xfId="316"/>
    <cellStyle name="Normal 4 2 2 2 5 2" xfId="1509"/>
    <cellStyle name="Normal 4 2 2 2 5 2 2" xfId="3016"/>
    <cellStyle name="Normal 4 2 2 2 5 3" xfId="931"/>
    <cellStyle name="Normal 4 2 2 2 6" xfId="1221"/>
    <cellStyle name="Normal 4 2 2 2 6 2" xfId="3369"/>
    <cellStyle name="Normal 4 2 2 2 7" xfId="1925"/>
    <cellStyle name="Normal 4 2 2 2 7 2" xfId="2583"/>
    <cellStyle name="Normal 4 2 2 2 8" xfId="644"/>
    <cellStyle name="Normal 4 2 2 3" xfId="50"/>
    <cellStyle name="Normal 4 2 2 3 2" xfId="122"/>
    <cellStyle name="Normal 4 2 2 3 2 2" xfId="266"/>
    <cellStyle name="Normal 4 2 2 3 2 2 2" xfId="554"/>
    <cellStyle name="Normal 4 2 2 3 2 2 2 2" xfId="1747"/>
    <cellStyle name="Normal 4 2 2 3 2 2 2 2 2" xfId="3248"/>
    <cellStyle name="Normal 4 2 2 3 2 2 2 3" xfId="1169"/>
    <cellStyle name="Normal 4 2 2 3 2 2 3" xfId="1459"/>
    <cellStyle name="Normal 4 2 2 3 2 2 3 2" xfId="3607"/>
    <cellStyle name="Normal 4 2 2 3 2 2 4" xfId="2163"/>
    <cellStyle name="Normal 4 2 2 3 2 2 4 2" xfId="2821"/>
    <cellStyle name="Normal 4 2 2 3 2 2 5" xfId="881"/>
    <cellStyle name="Normal 4 2 2 3 2 3" xfId="410"/>
    <cellStyle name="Normal 4 2 2 3 2 3 2" xfId="1603"/>
    <cellStyle name="Normal 4 2 2 3 2 3 2 2" xfId="3108"/>
    <cellStyle name="Normal 4 2 2 3 2 3 3" xfId="1025"/>
    <cellStyle name="Normal 4 2 2 3 2 4" xfId="1315"/>
    <cellStyle name="Normal 4 2 2 3 2 4 2" xfId="3463"/>
    <cellStyle name="Normal 4 2 2 3 2 5" xfId="2019"/>
    <cellStyle name="Normal 4 2 2 3 2 5 2" xfId="2677"/>
    <cellStyle name="Normal 4 2 2 3 2 6" xfId="737"/>
    <cellStyle name="Normal 4 2 2 3 3" xfId="194"/>
    <cellStyle name="Normal 4 2 2 3 3 2" xfId="482"/>
    <cellStyle name="Normal 4 2 2 3 3 2 2" xfId="1675"/>
    <cellStyle name="Normal 4 2 2 3 3 2 2 2" xfId="3178"/>
    <cellStyle name="Normal 4 2 2 3 3 2 3" xfId="1097"/>
    <cellStyle name="Normal 4 2 2 3 3 3" xfId="1387"/>
    <cellStyle name="Normal 4 2 2 3 3 3 2" xfId="3535"/>
    <cellStyle name="Normal 4 2 2 3 3 4" xfId="2091"/>
    <cellStyle name="Normal 4 2 2 3 3 4 2" xfId="2749"/>
    <cellStyle name="Normal 4 2 2 3 3 5" xfId="809"/>
    <cellStyle name="Normal 4 2 2 3 4" xfId="338"/>
    <cellStyle name="Normal 4 2 2 3 4 2" xfId="1531"/>
    <cellStyle name="Normal 4 2 2 3 4 2 2" xfId="3038"/>
    <cellStyle name="Normal 4 2 2 3 4 3" xfId="953"/>
    <cellStyle name="Normal 4 2 2 3 5" xfId="1243"/>
    <cellStyle name="Normal 4 2 2 3 5 2" xfId="3391"/>
    <cellStyle name="Normal 4 2 2 3 6" xfId="1947"/>
    <cellStyle name="Normal 4 2 2 3 6 2" xfId="2605"/>
    <cellStyle name="Normal 4 2 2 3 7" xfId="665"/>
    <cellStyle name="Normal 4 2 2 4" xfId="86"/>
    <cellStyle name="Normal 4 2 2 4 2" xfId="230"/>
    <cellStyle name="Normal 4 2 2 4 2 2" xfId="518"/>
    <cellStyle name="Normal 4 2 2 4 2 2 2" xfId="1711"/>
    <cellStyle name="Normal 4 2 2 4 2 2 2 2" xfId="3213"/>
    <cellStyle name="Normal 4 2 2 4 2 2 3" xfId="1133"/>
    <cellStyle name="Normal 4 2 2 4 2 3" xfId="1423"/>
    <cellStyle name="Normal 4 2 2 4 2 3 2" xfId="3571"/>
    <cellStyle name="Normal 4 2 2 4 2 4" xfId="2127"/>
    <cellStyle name="Normal 4 2 2 4 2 4 2" xfId="2785"/>
    <cellStyle name="Normal 4 2 2 4 2 5" xfId="845"/>
    <cellStyle name="Normal 4 2 2 4 3" xfId="374"/>
    <cellStyle name="Normal 4 2 2 4 3 2" xfId="1567"/>
    <cellStyle name="Normal 4 2 2 4 3 2 2" xfId="3073"/>
    <cellStyle name="Normal 4 2 2 4 3 3" xfId="989"/>
    <cellStyle name="Normal 4 2 2 4 4" xfId="1279"/>
    <cellStyle name="Normal 4 2 2 4 4 2" xfId="3427"/>
    <cellStyle name="Normal 4 2 2 4 5" xfId="1983"/>
    <cellStyle name="Normal 4 2 2 4 5 2" xfId="2641"/>
    <cellStyle name="Normal 4 2 2 4 6" xfId="701"/>
    <cellStyle name="Normal 4 2 2 5" xfId="158"/>
    <cellStyle name="Normal 4 2 2 5 2" xfId="446"/>
    <cellStyle name="Normal 4 2 2 5 2 2" xfId="1639"/>
    <cellStyle name="Normal 4 2 2 5 2 2 2" xfId="3143"/>
    <cellStyle name="Normal 4 2 2 5 2 3" xfId="1061"/>
    <cellStyle name="Normal 4 2 2 5 3" xfId="1351"/>
    <cellStyle name="Normal 4 2 2 5 3 2" xfId="3499"/>
    <cellStyle name="Normal 4 2 2 5 4" xfId="2055"/>
    <cellStyle name="Normal 4 2 2 5 4 2" xfId="2713"/>
    <cellStyle name="Normal 4 2 2 5 5" xfId="773"/>
    <cellStyle name="Normal 4 2 2 6" xfId="302"/>
    <cellStyle name="Normal 4 2 2 6 2" xfId="1495"/>
    <cellStyle name="Normal 4 2 2 6 2 2" xfId="3002"/>
    <cellStyle name="Normal 4 2 2 6 3" xfId="917"/>
    <cellStyle name="Normal 4 2 2 7" xfId="1207"/>
    <cellStyle name="Normal 4 2 2 7 2" xfId="3355"/>
    <cellStyle name="Normal 4 2 2 8" xfId="1912"/>
    <cellStyle name="Normal 4 2 2 8 2" xfId="2569"/>
    <cellStyle name="Normal 4 2 2 9" xfId="630"/>
    <cellStyle name="Normal 4 2 3" xfId="21"/>
    <cellStyle name="Normal 4 2 3 2" xfId="57"/>
    <cellStyle name="Normal 4 2 3 2 2" xfId="129"/>
    <cellStyle name="Normal 4 2 3 2 2 2" xfId="273"/>
    <cellStyle name="Normal 4 2 3 2 2 2 2" xfId="561"/>
    <cellStyle name="Normal 4 2 3 2 2 2 2 2" xfId="1754"/>
    <cellStyle name="Normal 4 2 3 2 2 2 2 2 2" xfId="3255"/>
    <cellStyle name="Normal 4 2 3 2 2 2 2 3" xfId="1176"/>
    <cellStyle name="Normal 4 2 3 2 2 2 3" xfId="1466"/>
    <cellStyle name="Normal 4 2 3 2 2 2 3 2" xfId="3614"/>
    <cellStyle name="Normal 4 2 3 2 2 2 4" xfId="2170"/>
    <cellStyle name="Normal 4 2 3 2 2 2 4 2" xfId="2828"/>
    <cellStyle name="Normal 4 2 3 2 2 2 5" xfId="888"/>
    <cellStyle name="Normal 4 2 3 2 2 3" xfId="417"/>
    <cellStyle name="Normal 4 2 3 2 2 3 2" xfId="1610"/>
    <cellStyle name="Normal 4 2 3 2 2 3 2 2" xfId="3115"/>
    <cellStyle name="Normal 4 2 3 2 2 3 3" xfId="1032"/>
    <cellStyle name="Normal 4 2 3 2 2 4" xfId="1322"/>
    <cellStyle name="Normal 4 2 3 2 2 4 2" xfId="3470"/>
    <cellStyle name="Normal 4 2 3 2 2 5" xfId="2026"/>
    <cellStyle name="Normal 4 2 3 2 2 5 2" xfId="2684"/>
    <cellStyle name="Normal 4 2 3 2 2 6" xfId="744"/>
    <cellStyle name="Normal 4 2 3 2 3" xfId="201"/>
    <cellStyle name="Normal 4 2 3 2 3 2" xfId="489"/>
    <cellStyle name="Normal 4 2 3 2 3 2 2" xfId="1682"/>
    <cellStyle name="Normal 4 2 3 2 3 2 2 2" xfId="3185"/>
    <cellStyle name="Normal 4 2 3 2 3 2 3" xfId="1104"/>
    <cellStyle name="Normal 4 2 3 2 3 3" xfId="1394"/>
    <cellStyle name="Normal 4 2 3 2 3 3 2" xfId="3542"/>
    <cellStyle name="Normal 4 2 3 2 3 4" xfId="2098"/>
    <cellStyle name="Normal 4 2 3 2 3 4 2" xfId="2756"/>
    <cellStyle name="Normal 4 2 3 2 3 5" xfId="816"/>
    <cellStyle name="Normal 4 2 3 2 4" xfId="345"/>
    <cellStyle name="Normal 4 2 3 2 4 2" xfId="1538"/>
    <cellStyle name="Normal 4 2 3 2 4 2 2" xfId="3045"/>
    <cellStyle name="Normal 4 2 3 2 4 3" xfId="960"/>
    <cellStyle name="Normal 4 2 3 2 5" xfId="1250"/>
    <cellStyle name="Normal 4 2 3 2 5 2" xfId="3398"/>
    <cellStyle name="Normal 4 2 3 2 6" xfId="1954"/>
    <cellStyle name="Normal 4 2 3 2 6 2" xfId="2612"/>
    <cellStyle name="Normal 4 2 3 2 7" xfId="672"/>
    <cellStyle name="Normal 4 2 3 3" xfId="93"/>
    <cellStyle name="Normal 4 2 3 3 2" xfId="237"/>
    <cellStyle name="Normal 4 2 3 3 2 2" xfId="525"/>
    <cellStyle name="Normal 4 2 3 3 2 2 2" xfId="1718"/>
    <cellStyle name="Normal 4 2 3 3 2 2 2 2" xfId="3220"/>
    <cellStyle name="Normal 4 2 3 3 2 2 3" xfId="1140"/>
    <cellStyle name="Normal 4 2 3 3 2 3" xfId="1430"/>
    <cellStyle name="Normal 4 2 3 3 2 3 2" xfId="3578"/>
    <cellStyle name="Normal 4 2 3 3 2 4" xfId="2134"/>
    <cellStyle name="Normal 4 2 3 3 2 4 2" xfId="2792"/>
    <cellStyle name="Normal 4 2 3 3 2 5" xfId="852"/>
    <cellStyle name="Normal 4 2 3 3 3" xfId="381"/>
    <cellStyle name="Normal 4 2 3 3 3 2" xfId="1574"/>
    <cellStyle name="Normal 4 2 3 3 3 2 2" xfId="3080"/>
    <cellStyle name="Normal 4 2 3 3 3 3" xfId="996"/>
    <cellStyle name="Normal 4 2 3 3 4" xfId="1286"/>
    <cellStyle name="Normal 4 2 3 3 4 2" xfId="3434"/>
    <cellStyle name="Normal 4 2 3 3 5" xfId="1990"/>
    <cellStyle name="Normal 4 2 3 3 5 2" xfId="2648"/>
    <cellStyle name="Normal 4 2 3 3 6" xfId="708"/>
    <cellStyle name="Normal 4 2 3 4" xfId="165"/>
    <cellStyle name="Normal 4 2 3 4 2" xfId="453"/>
    <cellStyle name="Normal 4 2 3 4 2 2" xfId="1646"/>
    <cellStyle name="Normal 4 2 3 4 2 2 2" xfId="3150"/>
    <cellStyle name="Normal 4 2 3 4 2 3" xfId="1068"/>
    <cellStyle name="Normal 4 2 3 4 3" xfId="1358"/>
    <cellStyle name="Normal 4 2 3 4 3 2" xfId="3506"/>
    <cellStyle name="Normal 4 2 3 4 4" xfId="2062"/>
    <cellStyle name="Normal 4 2 3 4 4 2" xfId="2720"/>
    <cellStyle name="Normal 4 2 3 4 5" xfId="780"/>
    <cellStyle name="Normal 4 2 3 5" xfId="309"/>
    <cellStyle name="Normal 4 2 3 5 2" xfId="1502"/>
    <cellStyle name="Normal 4 2 3 5 2 2" xfId="3009"/>
    <cellStyle name="Normal 4 2 3 5 3" xfId="924"/>
    <cellStyle name="Normal 4 2 3 6" xfId="1214"/>
    <cellStyle name="Normal 4 2 3 6 2" xfId="3362"/>
    <cellStyle name="Normal 4 2 3 7" xfId="1918"/>
    <cellStyle name="Normal 4 2 3 7 2" xfId="2576"/>
    <cellStyle name="Normal 4 2 3 8" xfId="637"/>
    <cellStyle name="Normal 4 2 4" xfId="35"/>
    <cellStyle name="Normal 4 2 4 2" xfId="71"/>
    <cellStyle name="Normal 4 2 4 2 2" xfId="143"/>
    <cellStyle name="Normal 4 2 4 2 2 2" xfId="287"/>
    <cellStyle name="Normal 4 2 4 2 2 2 2" xfId="575"/>
    <cellStyle name="Normal 4 2 4 2 2 2 2 2" xfId="1768"/>
    <cellStyle name="Normal 4 2 4 2 2 2 2 2 2" xfId="3269"/>
    <cellStyle name="Normal 4 2 4 2 2 2 2 3" xfId="1190"/>
    <cellStyle name="Normal 4 2 4 2 2 2 3" xfId="1480"/>
    <cellStyle name="Normal 4 2 4 2 2 2 3 2" xfId="3628"/>
    <cellStyle name="Normal 4 2 4 2 2 2 4" xfId="2184"/>
    <cellStyle name="Normal 4 2 4 2 2 2 4 2" xfId="2842"/>
    <cellStyle name="Normal 4 2 4 2 2 2 5" xfId="902"/>
    <cellStyle name="Normal 4 2 4 2 2 3" xfId="431"/>
    <cellStyle name="Normal 4 2 4 2 2 3 2" xfId="1624"/>
    <cellStyle name="Normal 4 2 4 2 2 3 2 2" xfId="3129"/>
    <cellStyle name="Normal 4 2 4 2 2 3 3" xfId="1046"/>
    <cellStyle name="Normal 4 2 4 2 2 4" xfId="1336"/>
    <cellStyle name="Normal 4 2 4 2 2 4 2" xfId="3484"/>
    <cellStyle name="Normal 4 2 4 2 2 5" xfId="2040"/>
    <cellStyle name="Normal 4 2 4 2 2 5 2" xfId="2698"/>
    <cellStyle name="Normal 4 2 4 2 2 6" xfId="758"/>
    <cellStyle name="Normal 4 2 4 2 3" xfId="215"/>
    <cellStyle name="Normal 4 2 4 2 3 2" xfId="503"/>
    <cellStyle name="Normal 4 2 4 2 3 2 2" xfId="1696"/>
    <cellStyle name="Normal 4 2 4 2 3 2 2 2" xfId="3199"/>
    <cellStyle name="Normal 4 2 4 2 3 2 3" xfId="1118"/>
    <cellStyle name="Normal 4 2 4 2 3 3" xfId="1408"/>
    <cellStyle name="Normal 4 2 4 2 3 3 2" xfId="3556"/>
    <cellStyle name="Normal 4 2 4 2 3 4" xfId="2112"/>
    <cellStyle name="Normal 4 2 4 2 3 4 2" xfId="2770"/>
    <cellStyle name="Normal 4 2 4 2 3 5" xfId="830"/>
    <cellStyle name="Normal 4 2 4 2 4" xfId="359"/>
    <cellStyle name="Normal 4 2 4 2 4 2" xfId="1552"/>
    <cellStyle name="Normal 4 2 4 2 4 2 2" xfId="3059"/>
    <cellStyle name="Normal 4 2 4 2 4 3" xfId="974"/>
    <cellStyle name="Normal 4 2 4 2 5" xfId="1264"/>
    <cellStyle name="Normal 4 2 4 2 5 2" xfId="3412"/>
    <cellStyle name="Normal 4 2 4 2 6" xfId="1968"/>
    <cellStyle name="Normal 4 2 4 2 6 2" xfId="2626"/>
    <cellStyle name="Normal 4 2 4 2 7" xfId="686"/>
    <cellStyle name="Normal 4 2 4 3" xfId="107"/>
    <cellStyle name="Normal 4 2 4 3 2" xfId="251"/>
    <cellStyle name="Normal 4 2 4 3 2 2" xfId="539"/>
    <cellStyle name="Normal 4 2 4 3 2 2 2" xfId="1732"/>
    <cellStyle name="Normal 4 2 4 3 2 2 2 2" xfId="3234"/>
    <cellStyle name="Normal 4 2 4 3 2 2 3" xfId="1154"/>
    <cellStyle name="Normal 4 2 4 3 2 3" xfId="1444"/>
    <cellStyle name="Normal 4 2 4 3 2 3 2" xfId="3592"/>
    <cellStyle name="Normal 4 2 4 3 2 4" xfId="2148"/>
    <cellStyle name="Normal 4 2 4 3 2 4 2" xfId="2806"/>
    <cellStyle name="Normal 4 2 4 3 2 5" xfId="866"/>
    <cellStyle name="Normal 4 2 4 3 3" xfId="395"/>
    <cellStyle name="Normal 4 2 4 3 3 2" xfId="1588"/>
    <cellStyle name="Normal 4 2 4 3 3 2 2" xfId="3094"/>
    <cellStyle name="Normal 4 2 4 3 3 3" xfId="1010"/>
    <cellStyle name="Normal 4 2 4 3 4" xfId="1300"/>
    <cellStyle name="Normal 4 2 4 3 4 2" xfId="3448"/>
    <cellStyle name="Normal 4 2 4 3 5" xfId="2004"/>
    <cellStyle name="Normal 4 2 4 3 5 2" xfId="2662"/>
    <cellStyle name="Normal 4 2 4 3 6" xfId="722"/>
    <cellStyle name="Normal 4 2 4 4" xfId="179"/>
    <cellStyle name="Normal 4 2 4 4 2" xfId="467"/>
    <cellStyle name="Normal 4 2 4 4 2 2" xfId="1660"/>
    <cellStyle name="Normal 4 2 4 4 2 2 2" xfId="3164"/>
    <cellStyle name="Normal 4 2 4 4 2 3" xfId="1082"/>
    <cellStyle name="Normal 4 2 4 4 3" xfId="1372"/>
    <cellStyle name="Normal 4 2 4 4 3 2" xfId="3520"/>
    <cellStyle name="Normal 4 2 4 4 4" xfId="2076"/>
    <cellStyle name="Normal 4 2 4 4 4 2" xfId="2734"/>
    <cellStyle name="Normal 4 2 4 4 5" xfId="794"/>
    <cellStyle name="Normal 4 2 4 5" xfId="323"/>
    <cellStyle name="Normal 4 2 4 5 2" xfId="1516"/>
    <cellStyle name="Normal 4 2 4 5 2 2" xfId="3023"/>
    <cellStyle name="Normal 4 2 4 5 3" xfId="938"/>
    <cellStyle name="Normal 4 2 4 6" xfId="1228"/>
    <cellStyle name="Normal 4 2 4 6 2" xfId="3376"/>
    <cellStyle name="Normal 4 2 4 7" xfId="1932"/>
    <cellStyle name="Normal 4 2 4 7 2" xfId="2590"/>
    <cellStyle name="Normal 4 2 4 8" xfId="651"/>
    <cellStyle name="Normal 4 2 5" xfId="43"/>
    <cellStyle name="Normal 4 2 5 2" xfId="115"/>
    <cellStyle name="Normal 4 2 5 2 2" xfId="259"/>
    <cellStyle name="Normal 4 2 5 2 2 2" xfId="547"/>
    <cellStyle name="Normal 4 2 5 2 2 2 2" xfId="1740"/>
    <cellStyle name="Normal 4 2 5 2 2 2 2 2" xfId="3241"/>
    <cellStyle name="Normal 4 2 5 2 2 2 3" xfId="1162"/>
    <cellStyle name="Normal 4 2 5 2 2 3" xfId="1452"/>
    <cellStyle name="Normal 4 2 5 2 2 3 2" xfId="3600"/>
    <cellStyle name="Normal 4 2 5 2 2 4" xfId="2156"/>
    <cellStyle name="Normal 4 2 5 2 2 4 2" xfId="2814"/>
    <cellStyle name="Normal 4 2 5 2 2 5" xfId="874"/>
    <cellStyle name="Normal 4 2 5 2 3" xfId="403"/>
    <cellStyle name="Normal 4 2 5 2 3 2" xfId="1596"/>
    <cellStyle name="Normal 4 2 5 2 3 2 2" xfId="3101"/>
    <cellStyle name="Normal 4 2 5 2 3 3" xfId="1018"/>
    <cellStyle name="Normal 4 2 5 2 4" xfId="1308"/>
    <cellStyle name="Normal 4 2 5 2 4 2" xfId="3456"/>
    <cellStyle name="Normal 4 2 5 2 5" xfId="2012"/>
    <cellStyle name="Normal 4 2 5 2 5 2" xfId="2670"/>
    <cellStyle name="Normal 4 2 5 2 6" xfId="730"/>
    <cellStyle name="Normal 4 2 5 3" xfId="187"/>
    <cellStyle name="Normal 4 2 5 3 2" xfId="475"/>
    <cellStyle name="Normal 4 2 5 3 2 2" xfId="1668"/>
    <cellStyle name="Normal 4 2 5 3 2 2 2" xfId="3171"/>
    <cellStyle name="Normal 4 2 5 3 2 3" xfId="1090"/>
    <cellStyle name="Normal 4 2 5 3 3" xfId="1380"/>
    <cellStyle name="Normal 4 2 5 3 3 2" xfId="3528"/>
    <cellStyle name="Normal 4 2 5 3 4" xfId="2084"/>
    <cellStyle name="Normal 4 2 5 3 4 2" xfId="2742"/>
    <cellStyle name="Normal 4 2 5 3 5" xfId="802"/>
    <cellStyle name="Normal 4 2 5 4" xfId="331"/>
    <cellStyle name="Normal 4 2 5 4 2" xfId="1524"/>
    <cellStyle name="Normal 4 2 5 4 2 2" xfId="3031"/>
    <cellStyle name="Normal 4 2 5 4 3" xfId="946"/>
    <cellStyle name="Normal 4 2 5 5" xfId="1236"/>
    <cellStyle name="Normal 4 2 5 5 2" xfId="3384"/>
    <cellStyle name="Normal 4 2 5 6" xfId="1940"/>
    <cellStyle name="Normal 4 2 5 6 2" xfId="2598"/>
    <cellStyle name="Normal 4 2 5 7" xfId="658"/>
    <cellStyle name="Normal 4 2 6" xfId="79"/>
    <cellStyle name="Normal 4 2 6 2" xfId="223"/>
    <cellStyle name="Normal 4 2 6 2 2" xfId="511"/>
    <cellStyle name="Normal 4 2 6 2 2 2" xfId="1704"/>
    <cellStyle name="Normal 4 2 6 2 2 2 2" xfId="3206"/>
    <cellStyle name="Normal 4 2 6 2 2 3" xfId="1126"/>
    <cellStyle name="Normal 4 2 6 2 3" xfId="1416"/>
    <cellStyle name="Normal 4 2 6 2 3 2" xfId="3564"/>
    <cellStyle name="Normal 4 2 6 2 4" xfId="2120"/>
    <cellStyle name="Normal 4 2 6 2 4 2" xfId="2778"/>
    <cellStyle name="Normal 4 2 6 2 5" xfId="838"/>
    <cellStyle name="Normal 4 2 6 3" xfId="367"/>
    <cellStyle name="Normal 4 2 6 3 2" xfId="1560"/>
    <cellStyle name="Normal 4 2 6 3 2 2" xfId="3066"/>
    <cellStyle name="Normal 4 2 6 3 3" xfId="982"/>
    <cellStyle name="Normal 4 2 6 4" xfId="1272"/>
    <cellStyle name="Normal 4 2 6 4 2" xfId="3420"/>
    <cellStyle name="Normal 4 2 6 5" xfId="1976"/>
    <cellStyle name="Normal 4 2 6 5 2" xfId="2634"/>
    <cellStyle name="Normal 4 2 6 6" xfId="694"/>
    <cellStyle name="Normal 4 2 7" xfId="151"/>
    <cellStyle name="Normal 4 2 7 2" xfId="439"/>
    <cellStyle name="Normal 4 2 7 2 2" xfId="1632"/>
    <cellStyle name="Normal 4 2 7 2 2 2" xfId="3136"/>
    <cellStyle name="Normal 4 2 7 2 3" xfId="1054"/>
    <cellStyle name="Normal 4 2 7 3" xfId="1344"/>
    <cellStyle name="Normal 4 2 7 3 2" xfId="3492"/>
    <cellStyle name="Normal 4 2 7 4" xfId="2048"/>
    <cellStyle name="Normal 4 2 7 4 2" xfId="2706"/>
    <cellStyle name="Normal 4 2 7 5" xfId="766"/>
    <cellStyle name="Normal 4 2 8" xfId="295"/>
    <cellStyle name="Normal 4 2 8 2" xfId="1488"/>
    <cellStyle name="Normal 4 2 8 2 2" xfId="2995"/>
    <cellStyle name="Normal 4 2 8 3" xfId="910"/>
    <cellStyle name="Normal 4 2 9" xfId="1200"/>
    <cellStyle name="Normal 4 2 9 2" xfId="3348"/>
    <cellStyle name="Normal 4 3" xfId="9"/>
    <cellStyle name="Normal 4 3 10" xfId="1910"/>
    <cellStyle name="Normal 4 3 10 2" xfId="2564"/>
    <cellStyle name="Normal 4 3 11" xfId="625"/>
    <cellStyle name="Normal 4 3 2" xfId="16"/>
    <cellStyle name="Normal 4 3 2 2" xfId="30"/>
    <cellStyle name="Normal 4 3 2 2 2" xfId="66"/>
    <cellStyle name="Normal 4 3 2 2 2 2" xfId="138"/>
    <cellStyle name="Normal 4 3 2 2 2 2 2" xfId="282"/>
    <cellStyle name="Normal 4 3 2 2 2 2 2 2" xfId="570"/>
    <cellStyle name="Normal 4 3 2 2 2 2 2 2 2" xfId="1763"/>
    <cellStyle name="Normal 4 3 2 2 2 2 2 2 2 2" xfId="3264"/>
    <cellStyle name="Normal 4 3 2 2 2 2 2 2 3" xfId="1185"/>
    <cellStyle name="Normal 4 3 2 2 2 2 2 3" xfId="1475"/>
    <cellStyle name="Normal 4 3 2 2 2 2 2 3 2" xfId="3623"/>
    <cellStyle name="Normal 4 3 2 2 2 2 2 4" xfId="2179"/>
    <cellStyle name="Normal 4 3 2 2 2 2 2 4 2" xfId="2837"/>
    <cellStyle name="Normal 4 3 2 2 2 2 2 5" xfId="897"/>
    <cellStyle name="Normal 4 3 2 2 2 2 3" xfId="426"/>
    <cellStyle name="Normal 4 3 2 2 2 2 3 2" xfId="1619"/>
    <cellStyle name="Normal 4 3 2 2 2 2 3 2 2" xfId="3124"/>
    <cellStyle name="Normal 4 3 2 2 2 2 3 3" xfId="1041"/>
    <cellStyle name="Normal 4 3 2 2 2 2 4" xfId="1331"/>
    <cellStyle name="Normal 4 3 2 2 2 2 4 2" xfId="3479"/>
    <cellStyle name="Normal 4 3 2 2 2 2 5" xfId="2035"/>
    <cellStyle name="Normal 4 3 2 2 2 2 5 2" xfId="2693"/>
    <cellStyle name="Normal 4 3 2 2 2 2 6" xfId="753"/>
    <cellStyle name="Normal 4 3 2 2 2 3" xfId="210"/>
    <cellStyle name="Normal 4 3 2 2 2 3 2" xfId="498"/>
    <cellStyle name="Normal 4 3 2 2 2 3 2 2" xfId="1691"/>
    <cellStyle name="Normal 4 3 2 2 2 3 2 2 2" xfId="3194"/>
    <cellStyle name="Normal 4 3 2 2 2 3 2 3" xfId="1113"/>
    <cellStyle name="Normal 4 3 2 2 2 3 3" xfId="1403"/>
    <cellStyle name="Normal 4 3 2 2 2 3 3 2" xfId="3551"/>
    <cellStyle name="Normal 4 3 2 2 2 3 4" xfId="2107"/>
    <cellStyle name="Normal 4 3 2 2 2 3 4 2" xfId="2765"/>
    <cellStyle name="Normal 4 3 2 2 2 3 5" xfId="825"/>
    <cellStyle name="Normal 4 3 2 2 2 4" xfId="354"/>
    <cellStyle name="Normal 4 3 2 2 2 4 2" xfId="1547"/>
    <cellStyle name="Normal 4 3 2 2 2 4 2 2" xfId="3054"/>
    <cellStyle name="Normal 4 3 2 2 2 4 3" xfId="969"/>
    <cellStyle name="Normal 4 3 2 2 2 5" xfId="1259"/>
    <cellStyle name="Normal 4 3 2 2 2 5 2" xfId="3407"/>
    <cellStyle name="Normal 4 3 2 2 2 6" xfId="1963"/>
    <cellStyle name="Normal 4 3 2 2 2 6 2" xfId="2621"/>
    <cellStyle name="Normal 4 3 2 2 2 7" xfId="681"/>
    <cellStyle name="Normal 4 3 2 2 3" xfId="102"/>
    <cellStyle name="Normal 4 3 2 2 3 2" xfId="246"/>
    <cellStyle name="Normal 4 3 2 2 3 2 2" xfId="534"/>
    <cellStyle name="Normal 4 3 2 2 3 2 2 2" xfId="1727"/>
    <cellStyle name="Normal 4 3 2 2 3 2 2 2 2" xfId="3229"/>
    <cellStyle name="Normal 4 3 2 2 3 2 2 3" xfId="1149"/>
    <cellStyle name="Normal 4 3 2 2 3 2 3" xfId="1439"/>
    <cellStyle name="Normal 4 3 2 2 3 2 3 2" xfId="3587"/>
    <cellStyle name="Normal 4 3 2 2 3 2 4" xfId="2143"/>
    <cellStyle name="Normal 4 3 2 2 3 2 4 2" xfId="2801"/>
    <cellStyle name="Normal 4 3 2 2 3 2 5" xfId="861"/>
    <cellStyle name="Normal 4 3 2 2 3 3" xfId="390"/>
    <cellStyle name="Normal 4 3 2 2 3 3 2" xfId="1583"/>
    <cellStyle name="Normal 4 3 2 2 3 3 2 2" xfId="3089"/>
    <cellStyle name="Normal 4 3 2 2 3 3 3" xfId="1005"/>
    <cellStyle name="Normal 4 3 2 2 3 4" xfId="1295"/>
    <cellStyle name="Normal 4 3 2 2 3 4 2" xfId="3443"/>
    <cellStyle name="Normal 4 3 2 2 3 5" xfId="1999"/>
    <cellStyle name="Normal 4 3 2 2 3 5 2" xfId="2657"/>
    <cellStyle name="Normal 4 3 2 2 3 6" xfId="717"/>
    <cellStyle name="Normal 4 3 2 2 4" xfId="174"/>
    <cellStyle name="Normal 4 3 2 2 4 2" xfId="462"/>
    <cellStyle name="Normal 4 3 2 2 4 2 2" xfId="1655"/>
    <cellStyle name="Normal 4 3 2 2 4 2 2 2" xfId="3159"/>
    <cellStyle name="Normal 4 3 2 2 4 2 3" xfId="1077"/>
    <cellStyle name="Normal 4 3 2 2 4 3" xfId="1367"/>
    <cellStyle name="Normal 4 3 2 2 4 3 2" xfId="3515"/>
    <cellStyle name="Normal 4 3 2 2 4 4" xfId="2071"/>
    <cellStyle name="Normal 4 3 2 2 4 4 2" xfId="2729"/>
    <cellStyle name="Normal 4 3 2 2 4 5" xfId="789"/>
    <cellStyle name="Normal 4 3 2 2 5" xfId="318"/>
    <cellStyle name="Normal 4 3 2 2 5 2" xfId="1511"/>
    <cellStyle name="Normal 4 3 2 2 5 2 2" xfId="3018"/>
    <cellStyle name="Normal 4 3 2 2 5 3" xfId="933"/>
    <cellStyle name="Normal 4 3 2 2 6" xfId="1223"/>
    <cellStyle name="Normal 4 3 2 2 6 2" xfId="3371"/>
    <cellStyle name="Normal 4 3 2 2 7" xfId="1927"/>
    <cellStyle name="Normal 4 3 2 2 7 2" xfId="2585"/>
    <cellStyle name="Normal 4 3 2 2 8" xfId="646"/>
    <cellStyle name="Normal 4 3 2 3" xfId="52"/>
    <cellStyle name="Normal 4 3 2 3 2" xfId="124"/>
    <cellStyle name="Normal 4 3 2 3 2 2" xfId="268"/>
    <cellStyle name="Normal 4 3 2 3 2 2 2" xfId="556"/>
    <cellStyle name="Normal 4 3 2 3 2 2 2 2" xfId="1749"/>
    <cellStyle name="Normal 4 3 2 3 2 2 2 2 2" xfId="3250"/>
    <cellStyle name="Normal 4 3 2 3 2 2 2 3" xfId="1171"/>
    <cellStyle name="Normal 4 3 2 3 2 2 3" xfId="1461"/>
    <cellStyle name="Normal 4 3 2 3 2 2 3 2" xfId="3609"/>
    <cellStyle name="Normal 4 3 2 3 2 2 4" xfId="2165"/>
    <cellStyle name="Normal 4 3 2 3 2 2 4 2" xfId="2823"/>
    <cellStyle name="Normal 4 3 2 3 2 2 5" xfId="883"/>
    <cellStyle name="Normal 4 3 2 3 2 3" xfId="412"/>
    <cellStyle name="Normal 4 3 2 3 2 3 2" xfId="1605"/>
    <cellStyle name="Normal 4 3 2 3 2 3 2 2" xfId="3110"/>
    <cellStyle name="Normal 4 3 2 3 2 3 3" xfId="1027"/>
    <cellStyle name="Normal 4 3 2 3 2 4" xfId="1317"/>
    <cellStyle name="Normal 4 3 2 3 2 4 2" xfId="3465"/>
    <cellStyle name="Normal 4 3 2 3 2 5" xfId="2021"/>
    <cellStyle name="Normal 4 3 2 3 2 5 2" xfId="2679"/>
    <cellStyle name="Normal 4 3 2 3 2 6" xfId="739"/>
    <cellStyle name="Normal 4 3 2 3 3" xfId="196"/>
    <cellStyle name="Normal 4 3 2 3 3 2" xfId="484"/>
    <cellStyle name="Normal 4 3 2 3 3 2 2" xfId="1677"/>
    <cellStyle name="Normal 4 3 2 3 3 2 2 2" xfId="3180"/>
    <cellStyle name="Normal 4 3 2 3 3 2 3" xfId="1099"/>
    <cellStyle name="Normal 4 3 2 3 3 3" xfId="1389"/>
    <cellStyle name="Normal 4 3 2 3 3 3 2" xfId="3537"/>
    <cellStyle name="Normal 4 3 2 3 3 4" xfId="2093"/>
    <cellStyle name="Normal 4 3 2 3 3 4 2" xfId="2751"/>
    <cellStyle name="Normal 4 3 2 3 3 5" xfId="811"/>
    <cellStyle name="Normal 4 3 2 3 4" xfId="340"/>
    <cellStyle name="Normal 4 3 2 3 4 2" xfId="1533"/>
    <cellStyle name="Normal 4 3 2 3 4 2 2" xfId="3040"/>
    <cellStyle name="Normal 4 3 2 3 4 3" xfId="955"/>
    <cellStyle name="Normal 4 3 2 3 5" xfId="1245"/>
    <cellStyle name="Normal 4 3 2 3 5 2" xfId="3393"/>
    <cellStyle name="Normal 4 3 2 3 6" xfId="1949"/>
    <cellStyle name="Normal 4 3 2 3 6 2" xfId="2607"/>
    <cellStyle name="Normal 4 3 2 3 7" xfId="667"/>
    <cellStyle name="Normal 4 3 2 4" xfId="88"/>
    <cellStyle name="Normal 4 3 2 4 2" xfId="232"/>
    <cellStyle name="Normal 4 3 2 4 2 2" xfId="520"/>
    <cellStyle name="Normal 4 3 2 4 2 2 2" xfId="1713"/>
    <cellStyle name="Normal 4 3 2 4 2 2 2 2" xfId="3215"/>
    <cellStyle name="Normal 4 3 2 4 2 2 3" xfId="1135"/>
    <cellStyle name="Normal 4 3 2 4 2 3" xfId="1425"/>
    <cellStyle name="Normal 4 3 2 4 2 3 2" xfId="3573"/>
    <cellStyle name="Normal 4 3 2 4 2 4" xfId="2129"/>
    <cellStyle name="Normal 4 3 2 4 2 4 2" xfId="2787"/>
    <cellStyle name="Normal 4 3 2 4 2 5" xfId="847"/>
    <cellStyle name="Normal 4 3 2 4 3" xfId="376"/>
    <cellStyle name="Normal 4 3 2 4 3 2" xfId="1569"/>
    <cellStyle name="Normal 4 3 2 4 3 2 2" xfId="3075"/>
    <cellStyle name="Normal 4 3 2 4 3 3" xfId="991"/>
    <cellStyle name="Normal 4 3 2 4 4" xfId="1281"/>
    <cellStyle name="Normal 4 3 2 4 4 2" xfId="3429"/>
    <cellStyle name="Normal 4 3 2 4 5" xfId="1985"/>
    <cellStyle name="Normal 4 3 2 4 5 2" xfId="2643"/>
    <cellStyle name="Normal 4 3 2 4 6" xfId="703"/>
    <cellStyle name="Normal 4 3 2 5" xfId="160"/>
    <cellStyle name="Normal 4 3 2 5 2" xfId="448"/>
    <cellStyle name="Normal 4 3 2 5 2 2" xfId="1641"/>
    <cellStyle name="Normal 4 3 2 5 2 2 2" xfId="3145"/>
    <cellStyle name="Normal 4 3 2 5 2 3" xfId="1063"/>
    <cellStyle name="Normal 4 3 2 5 3" xfId="1353"/>
    <cellStyle name="Normal 4 3 2 5 3 2" xfId="3501"/>
    <cellStyle name="Normal 4 3 2 5 4" xfId="2057"/>
    <cellStyle name="Normal 4 3 2 5 4 2" xfId="2715"/>
    <cellStyle name="Normal 4 3 2 5 5" xfId="775"/>
    <cellStyle name="Normal 4 3 2 6" xfId="304"/>
    <cellStyle name="Normal 4 3 2 6 2" xfId="1497"/>
    <cellStyle name="Normal 4 3 2 6 2 2" xfId="3004"/>
    <cellStyle name="Normal 4 3 2 6 3" xfId="919"/>
    <cellStyle name="Normal 4 3 2 7" xfId="1209"/>
    <cellStyle name="Normal 4 3 2 7 2" xfId="3357"/>
    <cellStyle name="Normal 4 3 2 8" xfId="1914"/>
    <cellStyle name="Normal 4 3 2 8 2" xfId="2571"/>
    <cellStyle name="Normal 4 3 2 9" xfId="632"/>
    <cellStyle name="Normal 4 3 3" xfId="23"/>
    <cellStyle name="Normal 4 3 3 2" xfId="59"/>
    <cellStyle name="Normal 4 3 3 2 2" xfId="131"/>
    <cellStyle name="Normal 4 3 3 2 2 2" xfId="275"/>
    <cellStyle name="Normal 4 3 3 2 2 2 2" xfId="563"/>
    <cellStyle name="Normal 4 3 3 2 2 2 2 2" xfId="1756"/>
    <cellStyle name="Normal 4 3 3 2 2 2 2 2 2" xfId="3257"/>
    <cellStyle name="Normal 4 3 3 2 2 2 2 3" xfId="1178"/>
    <cellStyle name="Normal 4 3 3 2 2 2 3" xfId="1468"/>
    <cellStyle name="Normal 4 3 3 2 2 2 3 2" xfId="3616"/>
    <cellStyle name="Normal 4 3 3 2 2 2 4" xfId="2172"/>
    <cellStyle name="Normal 4 3 3 2 2 2 4 2" xfId="2830"/>
    <cellStyle name="Normal 4 3 3 2 2 2 5" xfId="890"/>
    <cellStyle name="Normal 4 3 3 2 2 3" xfId="419"/>
    <cellStyle name="Normal 4 3 3 2 2 3 2" xfId="1612"/>
    <cellStyle name="Normal 4 3 3 2 2 3 2 2" xfId="3117"/>
    <cellStyle name="Normal 4 3 3 2 2 3 3" xfId="1034"/>
    <cellStyle name="Normal 4 3 3 2 2 4" xfId="1324"/>
    <cellStyle name="Normal 4 3 3 2 2 4 2" xfId="3472"/>
    <cellStyle name="Normal 4 3 3 2 2 5" xfId="2028"/>
    <cellStyle name="Normal 4 3 3 2 2 5 2" xfId="2686"/>
    <cellStyle name="Normal 4 3 3 2 2 6" xfId="746"/>
    <cellStyle name="Normal 4 3 3 2 3" xfId="203"/>
    <cellStyle name="Normal 4 3 3 2 3 2" xfId="491"/>
    <cellStyle name="Normal 4 3 3 2 3 2 2" xfId="1684"/>
    <cellStyle name="Normal 4 3 3 2 3 2 2 2" xfId="3187"/>
    <cellStyle name="Normal 4 3 3 2 3 2 3" xfId="1106"/>
    <cellStyle name="Normal 4 3 3 2 3 3" xfId="1396"/>
    <cellStyle name="Normal 4 3 3 2 3 3 2" xfId="3544"/>
    <cellStyle name="Normal 4 3 3 2 3 4" xfId="2100"/>
    <cellStyle name="Normal 4 3 3 2 3 4 2" xfId="2758"/>
    <cellStyle name="Normal 4 3 3 2 3 5" xfId="818"/>
    <cellStyle name="Normal 4 3 3 2 4" xfId="347"/>
    <cellStyle name="Normal 4 3 3 2 4 2" xfId="1540"/>
    <cellStyle name="Normal 4 3 3 2 4 2 2" xfId="3047"/>
    <cellStyle name="Normal 4 3 3 2 4 3" xfId="962"/>
    <cellStyle name="Normal 4 3 3 2 5" xfId="1252"/>
    <cellStyle name="Normal 4 3 3 2 5 2" xfId="3400"/>
    <cellStyle name="Normal 4 3 3 2 6" xfId="1956"/>
    <cellStyle name="Normal 4 3 3 2 6 2" xfId="2614"/>
    <cellStyle name="Normal 4 3 3 2 7" xfId="674"/>
    <cellStyle name="Normal 4 3 3 3" xfId="95"/>
    <cellStyle name="Normal 4 3 3 3 2" xfId="239"/>
    <cellStyle name="Normal 4 3 3 3 2 2" xfId="527"/>
    <cellStyle name="Normal 4 3 3 3 2 2 2" xfId="1720"/>
    <cellStyle name="Normal 4 3 3 3 2 2 2 2" xfId="3222"/>
    <cellStyle name="Normal 4 3 3 3 2 2 3" xfId="1142"/>
    <cellStyle name="Normal 4 3 3 3 2 3" xfId="1432"/>
    <cellStyle name="Normal 4 3 3 3 2 3 2" xfId="3580"/>
    <cellStyle name="Normal 4 3 3 3 2 4" xfId="2136"/>
    <cellStyle name="Normal 4 3 3 3 2 4 2" xfId="2794"/>
    <cellStyle name="Normal 4 3 3 3 2 5" xfId="854"/>
    <cellStyle name="Normal 4 3 3 3 3" xfId="383"/>
    <cellStyle name="Normal 4 3 3 3 3 2" xfId="1576"/>
    <cellStyle name="Normal 4 3 3 3 3 2 2" xfId="3082"/>
    <cellStyle name="Normal 4 3 3 3 3 3" xfId="998"/>
    <cellStyle name="Normal 4 3 3 3 4" xfId="1288"/>
    <cellStyle name="Normal 4 3 3 3 4 2" xfId="3436"/>
    <cellStyle name="Normal 4 3 3 3 5" xfId="1992"/>
    <cellStyle name="Normal 4 3 3 3 5 2" xfId="2650"/>
    <cellStyle name="Normal 4 3 3 3 6" xfId="710"/>
    <cellStyle name="Normal 4 3 3 4" xfId="167"/>
    <cellStyle name="Normal 4 3 3 4 2" xfId="455"/>
    <cellStyle name="Normal 4 3 3 4 2 2" xfId="1648"/>
    <cellStyle name="Normal 4 3 3 4 2 2 2" xfId="3152"/>
    <cellStyle name="Normal 4 3 3 4 2 3" xfId="1070"/>
    <cellStyle name="Normal 4 3 3 4 3" xfId="1360"/>
    <cellStyle name="Normal 4 3 3 4 3 2" xfId="3508"/>
    <cellStyle name="Normal 4 3 3 4 4" xfId="2064"/>
    <cellStyle name="Normal 4 3 3 4 4 2" xfId="2722"/>
    <cellStyle name="Normal 4 3 3 4 5" xfId="782"/>
    <cellStyle name="Normal 4 3 3 5" xfId="311"/>
    <cellStyle name="Normal 4 3 3 5 2" xfId="1504"/>
    <cellStyle name="Normal 4 3 3 5 2 2" xfId="3011"/>
    <cellStyle name="Normal 4 3 3 5 3" xfId="926"/>
    <cellStyle name="Normal 4 3 3 6" xfId="1216"/>
    <cellStyle name="Normal 4 3 3 6 2" xfId="3364"/>
    <cellStyle name="Normal 4 3 3 7" xfId="1920"/>
    <cellStyle name="Normal 4 3 3 7 2" xfId="2578"/>
    <cellStyle name="Normal 4 3 3 8" xfId="639"/>
    <cellStyle name="Normal 4 3 4" xfId="37"/>
    <cellStyle name="Normal 4 3 4 2" xfId="73"/>
    <cellStyle name="Normal 4 3 4 2 2" xfId="145"/>
    <cellStyle name="Normal 4 3 4 2 2 2" xfId="289"/>
    <cellStyle name="Normal 4 3 4 2 2 2 2" xfId="577"/>
    <cellStyle name="Normal 4 3 4 2 2 2 2 2" xfId="1770"/>
    <cellStyle name="Normal 4 3 4 2 2 2 2 2 2" xfId="3271"/>
    <cellStyle name="Normal 4 3 4 2 2 2 2 3" xfId="1192"/>
    <cellStyle name="Normal 4 3 4 2 2 2 3" xfId="1482"/>
    <cellStyle name="Normal 4 3 4 2 2 2 3 2" xfId="3630"/>
    <cellStyle name="Normal 4 3 4 2 2 2 4" xfId="2186"/>
    <cellStyle name="Normal 4 3 4 2 2 2 4 2" xfId="2844"/>
    <cellStyle name="Normal 4 3 4 2 2 2 5" xfId="904"/>
    <cellStyle name="Normal 4 3 4 2 2 3" xfId="433"/>
    <cellStyle name="Normal 4 3 4 2 2 3 2" xfId="1626"/>
    <cellStyle name="Normal 4 3 4 2 2 3 2 2" xfId="3131"/>
    <cellStyle name="Normal 4 3 4 2 2 3 3" xfId="1048"/>
    <cellStyle name="Normal 4 3 4 2 2 4" xfId="1338"/>
    <cellStyle name="Normal 4 3 4 2 2 4 2" xfId="3486"/>
    <cellStyle name="Normal 4 3 4 2 2 5" xfId="2042"/>
    <cellStyle name="Normal 4 3 4 2 2 5 2" xfId="2700"/>
    <cellStyle name="Normal 4 3 4 2 2 6" xfId="760"/>
    <cellStyle name="Normal 4 3 4 2 3" xfId="217"/>
    <cellStyle name="Normal 4 3 4 2 3 2" xfId="505"/>
    <cellStyle name="Normal 4 3 4 2 3 2 2" xfId="1698"/>
    <cellStyle name="Normal 4 3 4 2 3 2 2 2" xfId="3201"/>
    <cellStyle name="Normal 4 3 4 2 3 2 3" xfId="1120"/>
    <cellStyle name="Normal 4 3 4 2 3 3" xfId="1410"/>
    <cellStyle name="Normal 4 3 4 2 3 3 2" xfId="3558"/>
    <cellStyle name="Normal 4 3 4 2 3 4" xfId="2114"/>
    <cellStyle name="Normal 4 3 4 2 3 4 2" xfId="2772"/>
    <cellStyle name="Normal 4 3 4 2 3 5" xfId="832"/>
    <cellStyle name="Normal 4 3 4 2 4" xfId="361"/>
    <cellStyle name="Normal 4 3 4 2 4 2" xfId="1554"/>
    <cellStyle name="Normal 4 3 4 2 4 2 2" xfId="3061"/>
    <cellStyle name="Normal 4 3 4 2 4 3" xfId="976"/>
    <cellStyle name="Normal 4 3 4 2 5" xfId="1266"/>
    <cellStyle name="Normal 4 3 4 2 5 2" xfId="3414"/>
    <cellStyle name="Normal 4 3 4 2 6" xfId="1970"/>
    <cellStyle name="Normal 4 3 4 2 6 2" xfId="2628"/>
    <cellStyle name="Normal 4 3 4 2 7" xfId="688"/>
    <cellStyle name="Normal 4 3 4 3" xfId="109"/>
    <cellStyle name="Normal 4 3 4 3 2" xfId="253"/>
    <cellStyle name="Normal 4 3 4 3 2 2" xfId="541"/>
    <cellStyle name="Normal 4 3 4 3 2 2 2" xfId="1734"/>
    <cellStyle name="Normal 4 3 4 3 2 2 2 2" xfId="3236"/>
    <cellStyle name="Normal 4 3 4 3 2 2 3" xfId="1156"/>
    <cellStyle name="Normal 4 3 4 3 2 3" xfId="1446"/>
    <cellStyle name="Normal 4 3 4 3 2 3 2" xfId="3594"/>
    <cellStyle name="Normal 4 3 4 3 2 4" xfId="2150"/>
    <cellStyle name="Normal 4 3 4 3 2 4 2" xfId="2808"/>
    <cellStyle name="Normal 4 3 4 3 2 5" xfId="868"/>
    <cellStyle name="Normal 4 3 4 3 3" xfId="397"/>
    <cellStyle name="Normal 4 3 4 3 3 2" xfId="1590"/>
    <cellStyle name="Normal 4 3 4 3 3 2 2" xfId="3096"/>
    <cellStyle name="Normal 4 3 4 3 3 3" xfId="1012"/>
    <cellStyle name="Normal 4 3 4 3 4" xfId="1302"/>
    <cellStyle name="Normal 4 3 4 3 4 2" xfId="3450"/>
    <cellStyle name="Normal 4 3 4 3 5" xfId="2006"/>
    <cellStyle name="Normal 4 3 4 3 5 2" xfId="2664"/>
    <cellStyle name="Normal 4 3 4 3 6" xfId="724"/>
    <cellStyle name="Normal 4 3 4 4" xfId="181"/>
    <cellStyle name="Normal 4 3 4 4 2" xfId="469"/>
    <cellStyle name="Normal 4 3 4 4 2 2" xfId="1662"/>
    <cellStyle name="Normal 4 3 4 4 2 2 2" xfId="3166"/>
    <cellStyle name="Normal 4 3 4 4 2 3" xfId="1084"/>
    <cellStyle name="Normal 4 3 4 4 3" xfId="1374"/>
    <cellStyle name="Normal 4 3 4 4 3 2" xfId="3522"/>
    <cellStyle name="Normal 4 3 4 4 4" xfId="2078"/>
    <cellStyle name="Normal 4 3 4 4 4 2" xfId="2736"/>
    <cellStyle name="Normal 4 3 4 4 5" xfId="796"/>
    <cellStyle name="Normal 4 3 4 5" xfId="325"/>
    <cellStyle name="Normal 4 3 4 5 2" xfId="1518"/>
    <cellStyle name="Normal 4 3 4 5 2 2" xfId="3025"/>
    <cellStyle name="Normal 4 3 4 5 3" xfId="940"/>
    <cellStyle name="Normal 4 3 4 6" xfId="1230"/>
    <cellStyle name="Normal 4 3 4 6 2" xfId="3378"/>
    <cellStyle name="Normal 4 3 4 7" xfId="1934"/>
    <cellStyle name="Normal 4 3 4 7 2" xfId="2592"/>
    <cellStyle name="Normal 4 3 4 8" xfId="653"/>
    <cellStyle name="Normal 4 3 5" xfId="45"/>
    <cellStyle name="Normal 4 3 5 2" xfId="117"/>
    <cellStyle name="Normal 4 3 5 2 2" xfId="261"/>
    <cellStyle name="Normal 4 3 5 2 2 2" xfId="549"/>
    <cellStyle name="Normal 4 3 5 2 2 2 2" xfId="1742"/>
    <cellStyle name="Normal 4 3 5 2 2 2 2 2" xfId="3243"/>
    <cellStyle name="Normal 4 3 5 2 2 2 3" xfId="1164"/>
    <cellStyle name="Normal 4 3 5 2 2 3" xfId="1454"/>
    <cellStyle name="Normal 4 3 5 2 2 3 2" xfId="3602"/>
    <cellStyle name="Normal 4 3 5 2 2 4" xfId="2158"/>
    <cellStyle name="Normal 4 3 5 2 2 4 2" xfId="2816"/>
    <cellStyle name="Normal 4 3 5 2 2 5" xfId="876"/>
    <cellStyle name="Normal 4 3 5 2 3" xfId="405"/>
    <cellStyle name="Normal 4 3 5 2 3 2" xfId="1598"/>
    <cellStyle name="Normal 4 3 5 2 3 2 2" xfId="3103"/>
    <cellStyle name="Normal 4 3 5 2 3 3" xfId="1020"/>
    <cellStyle name="Normal 4 3 5 2 4" xfId="1310"/>
    <cellStyle name="Normal 4 3 5 2 4 2" xfId="3458"/>
    <cellStyle name="Normal 4 3 5 2 5" xfId="2014"/>
    <cellStyle name="Normal 4 3 5 2 5 2" xfId="2672"/>
    <cellStyle name="Normal 4 3 5 2 6" xfId="732"/>
    <cellStyle name="Normal 4 3 5 3" xfId="189"/>
    <cellStyle name="Normal 4 3 5 3 2" xfId="477"/>
    <cellStyle name="Normal 4 3 5 3 2 2" xfId="1670"/>
    <cellStyle name="Normal 4 3 5 3 2 2 2" xfId="3173"/>
    <cellStyle name="Normal 4 3 5 3 2 3" xfId="1092"/>
    <cellStyle name="Normal 4 3 5 3 3" xfId="1382"/>
    <cellStyle name="Normal 4 3 5 3 3 2" xfId="3530"/>
    <cellStyle name="Normal 4 3 5 3 4" xfId="2086"/>
    <cellStyle name="Normal 4 3 5 3 4 2" xfId="2744"/>
    <cellStyle name="Normal 4 3 5 3 5" xfId="804"/>
    <cellStyle name="Normal 4 3 5 4" xfId="333"/>
    <cellStyle name="Normal 4 3 5 4 2" xfId="1526"/>
    <cellStyle name="Normal 4 3 5 4 2 2" xfId="3033"/>
    <cellStyle name="Normal 4 3 5 4 3" xfId="948"/>
    <cellStyle name="Normal 4 3 5 5" xfId="1238"/>
    <cellStyle name="Normal 4 3 5 5 2" xfId="3386"/>
    <cellStyle name="Normal 4 3 5 6" xfId="1942"/>
    <cellStyle name="Normal 4 3 5 6 2" xfId="2600"/>
    <cellStyle name="Normal 4 3 5 7" xfId="660"/>
    <cellStyle name="Normal 4 3 6" xfId="81"/>
    <cellStyle name="Normal 4 3 6 2" xfId="225"/>
    <cellStyle name="Normal 4 3 6 2 2" xfId="513"/>
    <cellStyle name="Normal 4 3 6 2 2 2" xfId="1706"/>
    <cellStyle name="Normal 4 3 6 2 2 2 2" xfId="3208"/>
    <cellStyle name="Normal 4 3 6 2 2 3" xfId="1128"/>
    <cellStyle name="Normal 4 3 6 2 3" xfId="1418"/>
    <cellStyle name="Normal 4 3 6 2 3 2" xfId="3566"/>
    <cellStyle name="Normal 4 3 6 2 4" xfId="2122"/>
    <cellStyle name="Normal 4 3 6 2 4 2" xfId="2780"/>
    <cellStyle name="Normal 4 3 6 2 5" xfId="840"/>
    <cellStyle name="Normal 4 3 6 3" xfId="369"/>
    <cellStyle name="Normal 4 3 6 3 2" xfId="1562"/>
    <cellStyle name="Normal 4 3 6 3 2 2" xfId="3068"/>
    <cellStyle name="Normal 4 3 6 3 3" xfId="984"/>
    <cellStyle name="Normal 4 3 6 4" xfId="1274"/>
    <cellStyle name="Normal 4 3 6 4 2" xfId="3422"/>
    <cellStyle name="Normal 4 3 6 5" xfId="1978"/>
    <cellStyle name="Normal 4 3 6 5 2" xfId="2636"/>
    <cellStyle name="Normal 4 3 6 6" xfId="696"/>
    <cellStyle name="Normal 4 3 7" xfId="153"/>
    <cellStyle name="Normal 4 3 7 2" xfId="441"/>
    <cellStyle name="Normal 4 3 7 2 2" xfId="1634"/>
    <cellStyle name="Normal 4 3 7 2 2 2" xfId="3138"/>
    <cellStyle name="Normal 4 3 7 2 3" xfId="1056"/>
    <cellStyle name="Normal 4 3 7 3" xfId="1346"/>
    <cellStyle name="Normal 4 3 7 3 2" xfId="3494"/>
    <cellStyle name="Normal 4 3 7 4" xfId="2050"/>
    <cellStyle name="Normal 4 3 7 4 2" xfId="2708"/>
    <cellStyle name="Normal 4 3 7 5" xfId="768"/>
    <cellStyle name="Normal 4 3 8" xfId="297"/>
    <cellStyle name="Normal 4 3 8 2" xfId="1490"/>
    <cellStyle name="Normal 4 3 8 2 2" xfId="2997"/>
    <cellStyle name="Normal 4 3 8 3" xfId="912"/>
    <cellStyle name="Normal 4 3 9" xfId="1202"/>
    <cellStyle name="Normal 4 3 9 2" xfId="3350"/>
    <cellStyle name="Normal 4 4" xfId="11"/>
    <cellStyle name="Normal 4 4 2" xfId="25"/>
    <cellStyle name="Normal 4 4 2 2" xfId="61"/>
    <cellStyle name="Normal 4 4 2 2 2" xfId="133"/>
    <cellStyle name="Normal 4 4 2 2 2 2" xfId="277"/>
    <cellStyle name="Normal 4 4 2 2 2 2 2" xfId="565"/>
    <cellStyle name="Normal 4 4 2 2 2 2 2 2" xfId="1758"/>
    <cellStyle name="Normal 4 4 2 2 2 2 2 2 2" xfId="3259"/>
    <cellStyle name="Normal 4 4 2 2 2 2 2 3" xfId="1180"/>
    <cellStyle name="Normal 4 4 2 2 2 2 3" xfId="1470"/>
    <cellStyle name="Normal 4 4 2 2 2 2 3 2" xfId="3618"/>
    <cellStyle name="Normal 4 4 2 2 2 2 4" xfId="2174"/>
    <cellStyle name="Normal 4 4 2 2 2 2 4 2" xfId="2832"/>
    <cellStyle name="Normal 4 4 2 2 2 2 5" xfId="892"/>
    <cellStyle name="Normal 4 4 2 2 2 3" xfId="421"/>
    <cellStyle name="Normal 4 4 2 2 2 3 2" xfId="1614"/>
    <cellStyle name="Normal 4 4 2 2 2 3 2 2" xfId="3119"/>
    <cellStyle name="Normal 4 4 2 2 2 3 3" xfId="1036"/>
    <cellStyle name="Normal 4 4 2 2 2 4" xfId="1326"/>
    <cellStyle name="Normal 4 4 2 2 2 4 2" xfId="3474"/>
    <cellStyle name="Normal 4 4 2 2 2 5" xfId="2030"/>
    <cellStyle name="Normal 4 4 2 2 2 5 2" xfId="2688"/>
    <cellStyle name="Normal 4 4 2 2 2 6" xfId="748"/>
    <cellStyle name="Normal 4 4 2 2 3" xfId="205"/>
    <cellStyle name="Normal 4 4 2 2 3 2" xfId="493"/>
    <cellStyle name="Normal 4 4 2 2 3 2 2" xfId="1686"/>
    <cellStyle name="Normal 4 4 2 2 3 2 2 2" xfId="3189"/>
    <cellStyle name="Normal 4 4 2 2 3 2 3" xfId="1108"/>
    <cellStyle name="Normal 4 4 2 2 3 3" xfId="1398"/>
    <cellStyle name="Normal 4 4 2 2 3 3 2" xfId="3546"/>
    <cellStyle name="Normal 4 4 2 2 3 4" xfId="2102"/>
    <cellStyle name="Normal 4 4 2 2 3 4 2" xfId="2760"/>
    <cellStyle name="Normal 4 4 2 2 3 5" xfId="820"/>
    <cellStyle name="Normal 4 4 2 2 4" xfId="349"/>
    <cellStyle name="Normal 4 4 2 2 4 2" xfId="1542"/>
    <cellStyle name="Normal 4 4 2 2 4 2 2" xfId="3049"/>
    <cellStyle name="Normal 4 4 2 2 4 3" xfId="964"/>
    <cellStyle name="Normal 4 4 2 2 5" xfId="1254"/>
    <cellStyle name="Normal 4 4 2 2 5 2" xfId="3402"/>
    <cellStyle name="Normal 4 4 2 2 6" xfId="1958"/>
    <cellStyle name="Normal 4 4 2 2 6 2" xfId="2616"/>
    <cellStyle name="Normal 4 4 2 2 7" xfId="676"/>
    <cellStyle name="Normal 4 4 2 3" xfId="97"/>
    <cellStyle name="Normal 4 4 2 3 2" xfId="241"/>
    <cellStyle name="Normal 4 4 2 3 2 2" xfId="529"/>
    <cellStyle name="Normal 4 4 2 3 2 2 2" xfId="1722"/>
    <cellStyle name="Normal 4 4 2 3 2 2 2 2" xfId="3224"/>
    <cellStyle name="Normal 4 4 2 3 2 2 3" xfId="1144"/>
    <cellStyle name="Normal 4 4 2 3 2 3" xfId="1434"/>
    <cellStyle name="Normal 4 4 2 3 2 3 2" xfId="3582"/>
    <cellStyle name="Normal 4 4 2 3 2 4" xfId="2138"/>
    <cellStyle name="Normal 4 4 2 3 2 4 2" xfId="2796"/>
    <cellStyle name="Normal 4 4 2 3 2 5" xfId="856"/>
    <cellStyle name="Normal 4 4 2 3 3" xfId="385"/>
    <cellStyle name="Normal 4 4 2 3 3 2" xfId="1578"/>
    <cellStyle name="Normal 4 4 2 3 3 2 2" xfId="3084"/>
    <cellStyle name="Normal 4 4 2 3 3 3" xfId="1000"/>
    <cellStyle name="Normal 4 4 2 3 4" xfId="1290"/>
    <cellStyle name="Normal 4 4 2 3 4 2" xfId="3438"/>
    <cellStyle name="Normal 4 4 2 3 5" xfId="1994"/>
    <cellStyle name="Normal 4 4 2 3 5 2" xfId="2652"/>
    <cellStyle name="Normal 4 4 2 3 6" xfId="712"/>
    <cellStyle name="Normal 4 4 2 4" xfId="169"/>
    <cellStyle name="Normal 4 4 2 4 2" xfId="457"/>
    <cellStyle name="Normal 4 4 2 4 2 2" xfId="1650"/>
    <cellStyle name="Normal 4 4 2 4 2 2 2" xfId="3154"/>
    <cellStyle name="Normal 4 4 2 4 2 3" xfId="1072"/>
    <cellStyle name="Normal 4 4 2 4 3" xfId="1362"/>
    <cellStyle name="Normal 4 4 2 4 3 2" xfId="3510"/>
    <cellStyle name="Normal 4 4 2 4 4" xfId="2066"/>
    <cellStyle name="Normal 4 4 2 4 4 2" xfId="2724"/>
    <cellStyle name="Normal 4 4 2 4 5" xfId="784"/>
    <cellStyle name="Normal 4 4 2 5" xfId="313"/>
    <cellStyle name="Normal 4 4 2 5 2" xfId="1506"/>
    <cellStyle name="Normal 4 4 2 5 2 2" xfId="3013"/>
    <cellStyle name="Normal 4 4 2 5 3" xfId="928"/>
    <cellStyle name="Normal 4 4 2 6" xfId="1218"/>
    <cellStyle name="Normal 4 4 2 6 2" xfId="3366"/>
    <cellStyle name="Normal 4 4 2 7" xfId="1922"/>
    <cellStyle name="Normal 4 4 2 7 2" xfId="2580"/>
    <cellStyle name="Normal 4 4 2 8" xfId="641"/>
    <cellStyle name="Normal 4 4 3" xfId="47"/>
    <cellStyle name="Normal 4 4 3 2" xfId="119"/>
    <cellStyle name="Normal 4 4 3 2 2" xfId="263"/>
    <cellStyle name="Normal 4 4 3 2 2 2" xfId="551"/>
    <cellStyle name="Normal 4 4 3 2 2 2 2" xfId="1744"/>
    <cellStyle name="Normal 4 4 3 2 2 2 2 2" xfId="3245"/>
    <cellStyle name="Normal 4 4 3 2 2 2 3" xfId="1166"/>
    <cellStyle name="Normal 4 4 3 2 2 3" xfId="1456"/>
    <cellStyle name="Normal 4 4 3 2 2 3 2" xfId="3604"/>
    <cellStyle name="Normal 4 4 3 2 2 4" xfId="2160"/>
    <cellStyle name="Normal 4 4 3 2 2 4 2" xfId="2818"/>
    <cellStyle name="Normal 4 4 3 2 2 5" xfId="878"/>
    <cellStyle name="Normal 4 4 3 2 3" xfId="407"/>
    <cellStyle name="Normal 4 4 3 2 3 2" xfId="1600"/>
    <cellStyle name="Normal 4 4 3 2 3 2 2" xfId="3105"/>
    <cellStyle name="Normal 4 4 3 2 3 3" xfId="1022"/>
    <cellStyle name="Normal 4 4 3 2 4" xfId="1312"/>
    <cellStyle name="Normal 4 4 3 2 4 2" xfId="3460"/>
    <cellStyle name="Normal 4 4 3 2 5" xfId="2016"/>
    <cellStyle name="Normal 4 4 3 2 5 2" xfId="2674"/>
    <cellStyle name="Normal 4 4 3 2 6" xfId="734"/>
    <cellStyle name="Normal 4 4 3 3" xfId="191"/>
    <cellStyle name="Normal 4 4 3 3 2" xfId="479"/>
    <cellStyle name="Normal 4 4 3 3 2 2" xfId="1672"/>
    <cellStyle name="Normal 4 4 3 3 2 2 2" xfId="3175"/>
    <cellStyle name="Normal 4 4 3 3 2 3" xfId="1094"/>
    <cellStyle name="Normal 4 4 3 3 3" xfId="1384"/>
    <cellStyle name="Normal 4 4 3 3 3 2" xfId="3532"/>
    <cellStyle name="Normal 4 4 3 3 4" xfId="2088"/>
    <cellStyle name="Normal 4 4 3 3 4 2" xfId="2746"/>
    <cellStyle name="Normal 4 4 3 3 5" xfId="806"/>
    <cellStyle name="Normal 4 4 3 4" xfId="335"/>
    <cellStyle name="Normal 4 4 3 4 2" xfId="1528"/>
    <cellStyle name="Normal 4 4 3 4 2 2" xfId="3035"/>
    <cellStyle name="Normal 4 4 3 4 3" xfId="950"/>
    <cellStyle name="Normal 4 4 3 5" xfId="1240"/>
    <cellStyle name="Normal 4 4 3 5 2" xfId="3388"/>
    <cellStyle name="Normal 4 4 3 6" xfId="1944"/>
    <cellStyle name="Normal 4 4 3 6 2" xfId="2602"/>
    <cellStyle name="Normal 4 4 3 7" xfId="662"/>
    <cellStyle name="Normal 4 4 4" xfId="83"/>
    <cellStyle name="Normal 4 4 4 2" xfId="227"/>
    <cellStyle name="Normal 4 4 4 2 2" xfId="515"/>
    <cellStyle name="Normal 4 4 4 2 2 2" xfId="1708"/>
    <cellStyle name="Normal 4 4 4 2 2 2 2" xfId="3210"/>
    <cellStyle name="Normal 4 4 4 2 2 3" xfId="1130"/>
    <cellStyle name="Normal 4 4 4 2 3" xfId="1420"/>
    <cellStyle name="Normal 4 4 4 2 3 2" xfId="3568"/>
    <cellStyle name="Normal 4 4 4 2 4" xfId="2124"/>
    <cellStyle name="Normal 4 4 4 2 4 2" xfId="2782"/>
    <cellStyle name="Normal 4 4 4 2 5" xfId="842"/>
    <cellStyle name="Normal 4 4 4 3" xfId="371"/>
    <cellStyle name="Normal 4 4 4 3 2" xfId="1564"/>
    <cellStyle name="Normal 4 4 4 3 2 2" xfId="3070"/>
    <cellStyle name="Normal 4 4 4 3 3" xfId="986"/>
    <cellStyle name="Normal 4 4 4 4" xfId="1276"/>
    <cellStyle name="Normal 4 4 4 4 2" xfId="3424"/>
    <cellStyle name="Normal 4 4 4 5" xfId="1980"/>
    <cellStyle name="Normal 4 4 4 5 2" xfId="2638"/>
    <cellStyle name="Normal 4 4 4 6" xfId="698"/>
    <cellStyle name="Normal 4 4 5" xfId="155"/>
    <cellStyle name="Normal 4 4 5 2" xfId="443"/>
    <cellStyle name="Normal 4 4 5 2 2" xfId="1636"/>
    <cellStyle name="Normal 4 4 5 2 2 2" xfId="3140"/>
    <cellStyle name="Normal 4 4 5 2 3" xfId="1058"/>
    <cellStyle name="Normal 4 4 5 3" xfId="1348"/>
    <cellStyle name="Normal 4 4 5 3 2" xfId="3496"/>
    <cellStyle name="Normal 4 4 5 4" xfId="2052"/>
    <cellStyle name="Normal 4 4 5 4 2" xfId="2710"/>
    <cellStyle name="Normal 4 4 5 5" xfId="770"/>
    <cellStyle name="Normal 4 4 6" xfId="299"/>
    <cellStyle name="Normal 4 4 6 2" xfId="1492"/>
    <cellStyle name="Normal 4 4 6 2 2" xfId="2999"/>
    <cellStyle name="Normal 4 4 6 3" xfId="914"/>
    <cellStyle name="Normal 4 4 7" xfId="1204"/>
    <cellStyle name="Normal 4 4 7 2" xfId="3352"/>
    <cellStyle name="Normal 4 4 8" xfId="1911"/>
    <cellStyle name="Normal 4 4 8 2" xfId="2566"/>
    <cellStyle name="Normal 4 4 9" xfId="627"/>
    <cellStyle name="Normal 4 5" xfId="18"/>
    <cellStyle name="Normal 4 5 2" xfId="54"/>
    <cellStyle name="Normal 4 5 2 2" xfId="126"/>
    <cellStyle name="Normal 4 5 2 2 2" xfId="270"/>
    <cellStyle name="Normal 4 5 2 2 2 2" xfId="558"/>
    <cellStyle name="Normal 4 5 2 2 2 2 2" xfId="1751"/>
    <cellStyle name="Normal 4 5 2 2 2 2 2 2" xfId="3252"/>
    <cellStyle name="Normal 4 5 2 2 2 2 3" xfId="1173"/>
    <cellStyle name="Normal 4 5 2 2 2 3" xfId="1463"/>
    <cellStyle name="Normal 4 5 2 2 2 3 2" xfId="3611"/>
    <cellStyle name="Normal 4 5 2 2 2 4" xfId="2167"/>
    <cellStyle name="Normal 4 5 2 2 2 4 2" xfId="2825"/>
    <cellStyle name="Normal 4 5 2 2 2 5" xfId="885"/>
    <cellStyle name="Normal 4 5 2 2 3" xfId="414"/>
    <cellStyle name="Normal 4 5 2 2 3 2" xfId="1607"/>
    <cellStyle name="Normal 4 5 2 2 3 2 2" xfId="3112"/>
    <cellStyle name="Normal 4 5 2 2 3 3" xfId="1029"/>
    <cellStyle name="Normal 4 5 2 2 4" xfId="1319"/>
    <cellStyle name="Normal 4 5 2 2 4 2" xfId="3467"/>
    <cellStyle name="Normal 4 5 2 2 5" xfId="2023"/>
    <cellStyle name="Normal 4 5 2 2 5 2" xfId="2681"/>
    <cellStyle name="Normal 4 5 2 2 6" xfId="741"/>
    <cellStyle name="Normal 4 5 2 3" xfId="198"/>
    <cellStyle name="Normal 4 5 2 3 2" xfId="486"/>
    <cellStyle name="Normal 4 5 2 3 2 2" xfId="1679"/>
    <cellStyle name="Normal 4 5 2 3 2 2 2" xfId="3182"/>
    <cellStyle name="Normal 4 5 2 3 2 3" xfId="1101"/>
    <cellStyle name="Normal 4 5 2 3 3" xfId="1391"/>
    <cellStyle name="Normal 4 5 2 3 3 2" xfId="3539"/>
    <cellStyle name="Normal 4 5 2 3 4" xfId="2095"/>
    <cellStyle name="Normal 4 5 2 3 4 2" xfId="2753"/>
    <cellStyle name="Normal 4 5 2 3 5" xfId="813"/>
    <cellStyle name="Normal 4 5 2 4" xfId="342"/>
    <cellStyle name="Normal 4 5 2 4 2" xfId="1535"/>
    <cellStyle name="Normal 4 5 2 4 2 2" xfId="3042"/>
    <cellStyle name="Normal 4 5 2 4 3" xfId="957"/>
    <cellStyle name="Normal 4 5 2 5" xfId="1247"/>
    <cellStyle name="Normal 4 5 2 5 2" xfId="3395"/>
    <cellStyle name="Normal 4 5 2 6" xfId="1951"/>
    <cellStyle name="Normal 4 5 2 6 2" xfId="2609"/>
    <cellStyle name="Normal 4 5 2 7" xfId="669"/>
    <cellStyle name="Normal 4 5 3" xfId="90"/>
    <cellStyle name="Normal 4 5 3 2" xfId="234"/>
    <cellStyle name="Normal 4 5 3 2 2" xfId="522"/>
    <cellStyle name="Normal 4 5 3 2 2 2" xfId="1715"/>
    <cellStyle name="Normal 4 5 3 2 2 2 2" xfId="3217"/>
    <cellStyle name="Normal 4 5 3 2 2 3" xfId="1137"/>
    <cellStyle name="Normal 4 5 3 2 3" xfId="1427"/>
    <cellStyle name="Normal 4 5 3 2 3 2" xfId="3575"/>
    <cellStyle name="Normal 4 5 3 2 4" xfId="2131"/>
    <cellStyle name="Normal 4 5 3 2 4 2" xfId="2789"/>
    <cellStyle name="Normal 4 5 3 2 5" xfId="849"/>
    <cellStyle name="Normal 4 5 3 3" xfId="378"/>
    <cellStyle name="Normal 4 5 3 3 2" xfId="1571"/>
    <cellStyle name="Normal 4 5 3 3 2 2" xfId="3077"/>
    <cellStyle name="Normal 4 5 3 3 3" xfId="993"/>
    <cellStyle name="Normal 4 5 3 4" xfId="1283"/>
    <cellStyle name="Normal 4 5 3 4 2" xfId="3431"/>
    <cellStyle name="Normal 4 5 3 5" xfId="1987"/>
    <cellStyle name="Normal 4 5 3 5 2" xfId="2645"/>
    <cellStyle name="Normal 4 5 3 6" xfId="705"/>
    <cellStyle name="Normal 4 5 4" xfId="162"/>
    <cellStyle name="Normal 4 5 4 2" xfId="450"/>
    <cellStyle name="Normal 4 5 4 2 2" xfId="1643"/>
    <cellStyle name="Normal 4 5 4 2 2 2" xfId="3147"/>
    <cellStyle name="Normal 4 5 4 2 3" xfId="1065"/>
    <cellStyle name="Normal 4 5 4 3" xfId="1355"/>
    <cellStyle name="Normal 4 5 4 3 2" xfId="3503"/>
    <cellStyle name="Normal 4 5 4 4" xfId="2059"/>
    <cellStyle name="Normal 4 5 4 4 2" xfId="2717"/>
    <cellStyle name="Normal 4 5 4 5" xfId="777"/>
    <cellStyle name="Normal 4 5 5" xfId="306"/>
    <cellStyle name="Normal 4 5 5 2" xfId="1499"/>
    <cellStyle name="Normal 4 5 5 2 2" xfId="3006"/>
    <cellStyle name="Normal 4 5 5 3" xfId="921"/>
    <cellStyle name="Normal 4 5 6" xfId="1211"/>
    <cellStyle name="Normal 4 5 6 2" xfId="3359"/>
    <cellStyle name="Normal 4 5 7" xfId="1916"/>
    <cellStyle name="Normal 4 5 7 2" xfId="2573"/>
    <cellStyle name="Normal 4 5 8" xfId="634"/>
    <cellStyle name="Normal 4 6" xfId="32"/>
    <cellStyle name="Normal 4 6 2" xfId="68"/>
    <cellStyle name="Normal 4 6 2 2" xfId="140"/>
    <cellStyle name="Normal 4 6 2 2 2" xfId="284"/>
    <cellStyle name="Normal 4 6 2 2 2 2" xfId="572"/>
    <cellStyle name="Normal 4 6 2 2 2 2 2" xfId="1765"/>
    <cellStyle name="Normal 4 6 2 2 2 2 2 2" xfId="3266"/>
    <cellStyle name="Normal 4 6 2 2 2 2 3" xfId="1187"/>
    <cellStyle name="Normal 4 6 2 2 2 3" xfId="1477"/>
    <cellStyle name="Normal 4 6 2 2 2 3 2" xfId="3625"/>
    <cellStyle name="Normal 4 6 2 2 2 4" xfId="2181"/>
    <cellStyle name="Normal 4 6 2 2 2 4 2" xfId="2839"/>
    <cellStyle name="Normal 4 6 2 2 2 5" xfId="899"/>
    <cellStyle name="Normal 4 6 2 2 3" xfId="428"/>
    <cellStyle name="Normal 4 6 2 2 3 2" xfId="1621"/>
    <cellStyle name="Normal 4 6 2 2 3 2 2" xfId="3126"/>
    <cellStyle name="Normal 4 6 2 2 3 3" xfId="1043"/>
    <cellStyle name="Normal 4 6 2 2 4" xfId="1333"/>
    <cellStyle name="Normal 4 6 2 2 4 2" xfId="3481"/>
    <cellStyle name="Normal 4 6 2 2 5" xfId="2037"/>
    <cellStyle name="Normal 4 6 2 2 5 2" xfId="2695"/>
    <cellStyle name="Normal 4 6 2 2 6" xfId="755"/>
    <cellStyle name="Normal 4 6 2 3" xfId="212"/>
    <cellStyle name="Normal 4 6 2 3 2" xfId="500"/>
    <cellStyle name="Normal 4 6 2 3 2 2" xfId="1693"/>
    <cellStyle name="Normal 4 6 2 3 2 2 2" xfId="3196"/>
    <cellStyle name="Normal 4 6 2 3 2 3" xfId="1115"/>
    <cellStyle name="Normal 4 6 2 3 3" xfId="1405"/>
    <cellStyle name="Normal 4 6 2 3 3 2" xfId="3553"/>
    <cellStyle name="Normal 4 6 2 3 4" xfId="2109"/>
    <cellStyle name="Normal 4 6 2 3 4 2" xfId="2767"/>
    <cellStyle name="Normal 4 6 2 3 5" xfId="827"/>
    <cellStyle name="Normal 4 6 2 4" xfId="356"/>
    <cellStyle name="Normal 4 6 2 4 2" xfId="1549"/>
    <cellStyle name="Normal 4 6 2 4 2 2" xfId="3056"/>
    <cellStyle name="Normal 4 6 2 4 3" xfId="971"/>
    <cellStyle name="Normal 4 6 2 5" xfId="1261"/>
    <cellStyle name="Normal 4 6 2 5 2" xfId="3409"/>
    <cellStyle name="Normal 4 6 2 6" xfId="1965"/>
    <cellStyle name="Normal 4 6 2 6 2" xfId="2623"/>
    <cellStyle name="Normal 4 6 2 7" xfId="683"/>
    <cellStyle name="Normal 4 6 3" xfId="104"/>
    <cellStyle name="Normal 4 6 3 2" xfId="248"/>
    <cellStyle name="Normal 4 6 3 2 2" xfId="536"/>
    <cellStyle name="Normal 4 6 3 2 2 2" xfId="1729"/>
    <cellStyle name="Normal 4 6 3 2 2 2 2" xfId="3231"/>
    <cellStyle name="Normal 4 6 3 2 2 3" xfId="1151"/>
    <cellStyle name="Normal 4 6 3 2 3" xfId="1441"/>
    <cellStyle name="Normal 4 6 3 2 3 2" xfId="3589"/>
    <cellStyle name="Normal 4 6 3 2 4" xfId="2145"/>
    <cellStyle name="Normal 4 6 3 2 4 2" xfId="2803"/>
    <cellStyle name="Normal 4 6 3 2 5" xfId="863"/>
    <cellStyle name="Normal 4 6 3 3" xfId="392"/>
    <cellStyle name="Normal 4 6 3 3 2" xfId="1585"/>
    <cellStyle name="Normal 4 6 3 3 2 2" xfId="3091"/>
    <cellStyle name="Normal 4 6 3 3 3" xfId="1007"/>
    <cellStyle name="Normal 4 6 3 4" xfId="1297"/>
    <cellStyle name="Normal 4 6 3 4 2" xfId="3445"/>
    <cellStyle name="Normal 4 6 3 5" xfId="2001"/>
    <cellStyle name="Normal 4 6 3 5 2" xfId="2659"/>
    <cellStyle name="Normal 4 6 3 6" xfId="719"/>
    <cellStyle name="Normal 4 6 4" xfId="176"/>
    <cellStyle name="Normal 4 6 4 2" xfId="464"/>
    <cellStyle name="Normal 4 6 4 2 2" xfId="1657"/>
    <cellStyle name="Normal 4 6 4 2 2 2" xfId="3161"/>
    <cellStyle name="Normal 4 6 4 2 3" xfId="1079"/>
    <cellStyle name="Normal 4 6 4 3" xfId="1369"/>
    <cellStyle name="Normal 4 6 4 3 2" xfId="3517"/>
    <cellStyle name="Normal 4 6 4 4" xfId="2073"/>
    <cellStyle name="Normal 4 6 4 4 2" xfId="2731"/>
    <cellStyle name="Normal 4 6 4 5" xfId="791"/>
    <cellStyle name="Normal 4 6 5" xfId="320"/>
    <cellStyle name="Normal 4 6 5 2" xfId="1513"/>
    <cellStyle name="Normal 4 6 5 2 2" xfId="3020"/>
    <cellStyle name="Normal 4 6 5 3" xfId="935"/>
    <cellStyle name="Normal 4 6 6" xfId="1225"/>
    <cellStyle name="Normal 4 6 6 2" xfId="3373"/>
    <cellStyle name="Normal 4 6 7" xfId="1929"/>
    <cellStyle name="Normal 4 6 7 2" xfId="2587"/>
    <cellStyle name="Normal 4 6 8" xfId="648"/>
    <cellStyle name="Normal 4 7" xfId="40"/>
    <cellStyle name="Normal 4 7 2" xfId="112"/>
    <cellStyle name="Normal 4 7 2 2" xfId="256"/>
    <cellStyle name="Normal 4 7 2 2 2" xfId="544"/>
    <cellStyle name="Normal 4 7 2 2 2 2" xfId="1737"/>
    <cellStyle name="Normal 4 7 2 2 2 2 2" xfId="3238"/>
    <cellStyle name="Normal 4 7 2 2 2 3" xfId="1159"/>
    <cellStyle name="Normal 4 7 2 2 3" xfId="1449"/>
    <cellStyle name="Normal 4 7 2 2 3 2" xfId="3597"/>
    <cellStyle name="Normal 4 7 2 2 4" xfId="2153"/>
    <cellStyle name="Normal 4 7 2 2 4 2" xfId="2811"/>
    <cellStyle name="Normal 4 7 2 2 5" xfId="871"/>
    <cellStyle name="Normal 4 7 2 3" xfId="400"/>
    <cellStyle name="Normal 4 7 2 3 2" xfId="1593"/>
    <cellStyle name="Normal 4 7 2 3 2 2" xfId="3098"/>
    <cellStyle name="Normal 4 7 2 3 3" xfId="1015"/>
    <cellStyle name="Normal 4 7 2 4" xfId="1305"/>
    <cellStyle name="Normal 4 7 2 4 2" xfId="3453"/>
    <cellStyle name="Normal 4 7 2 5" xfId="2009"/>
    <cellStyle name="Normal 4 7 2 5 2" xfId="2667"/>
    <cellStyle name="Normal 4 7 2 6" xfId="727"/>
    <cellStyle name="Normal 4 7 3" xfId="184"/>
    <cellStyle name="Normal 4 7 3 2" xfId="472"/>
    <cellStyle name="Normal 4 7 3 2 2" xfId="1665"/>
    <cellStyle name="Normal 4 7 3 2 2 2" xfId="3168"/>
    <cellStyle name="Normal 4 7 3 2 3" xfId="1087"/>
    <cellStyle name="Normal 4 7 3 3" xfId="1377"/>
    <cellStyle name="Normal 4 7 3 3 2" xfId="3525"/>
    <cellStyle name="Normal 4 7 3 4" xfId="2081"/>
    <cellStyle name="Normal 4 7 3 4 2" xfId="2739"/>
    <cellStyle name="Normal 4 7 3 5" xfId="799"/>
    <cellStyle name="Normal 4 7 4" xfId="328"/>
    <cellStyle name="Normal 4 7 4 2" xfId="1521"/>
    <cellStyle name="Normal 4 7 4 2 2" xfId="3028"/>
    <cellStyle name="Normal 4 7 4 3" xfId="943"/>
    <cellStyle name="Normal 4 7 5" xfId="1233"/>
    <cellStyle name="Normal 4 7 5 2" xfId="3381"/>
    <cellStyle name="Normal 4 7 6" xfId="1937"/>
    <cellStyle name="Normal 4 7 6 2" xfId="2595"/>
    <cellStyle name="Normal 4 7 7" xfId="655"/>
    <cellStyle name="Normal 4 8" xfId="76"/>
    <cellStyle name="Normal 4 8 2" xfId="220"/>
    <cellStyle name="Normal 4 8 2 2" xfId="508"/>
    <cellStyle name="Normal 4 8 2 2 2" xfId="1701"/>
    <cellStyle name="Normal 4 8 2 2 2 2" xfId="3203"/>
    <cellStyle name="Normal 4 8 2 2 3" xfId="1123"/>
    <cellStyle name="Normal 4 8 2 3" xfId="1413"/>
    <cellStyle name="Normal 4 8 2 3 2" xfId="3561"/>
    <cellStyle name="Normal 4 8 2 4" xfId="2117"/>
    <cellStyle name="Normal 4 8 2 4 2" xfId="2775"/>
    <cellStyle name="Normal 4 8 2 5" xfId="835"/>
    <cellStyle name="Normal 4 8 3" xfId="364"/>
    <cellStyle name="Normal 4 8 3 2" xfId="1557"/>
    <cellStyle name="Normal 4 8 3 2 2" xfId="3063"/>
    <cellStyle name="Normal 4 8 3 3" xfId="979"/>
    <cellStyle name="Normal 4 8 4" xfId="1269"/>
    <cellStyle name="Normal 4 8 4 2" xfId="3417"/>
    <cellStyle name="Normal 4 8 5" xfId="1973"/>
    <cellStyle name="Normal 4 8 5 2" xfId="2631"/>
    <cellStyle name="Normal 4 8 6" xfId="691"/>
    <cellStyle name="Normal 4 9" xfId="148"/>
    <cellStyle name="Normal 4 9 2" xfId="436"/>
    <cellStyle name="Normal 4 9 2 2" xfId="1629"/>
    <cellStyle name="Normal 4 9 2 2 2" xfId="3133"/>
    <cellStyle name="Normal 4 9 2 3" xfId="1051"/>
    <cellStyle name="Normal 4 9 3" xfId="1341"/>
    <cellStyle name="Normal 4 9 3 2" xfId="3489"/>
    <cellStyle name="Normal 4 9 4" xfId="2045"/>
    <cellStyle name="Normal 4 9 4 2" xfId="2703"/>
    <cellStyle name="Normal 4 9 5" xfId="763"/>
    <cellStyle name="Normal 5" xfId="579"/>
    <cellStyle name="Normal 5 10" xfId="1231"/>
    <cellStyle name="Normal 5 11" xfId="1194"/>
    <cellStyle name="Normal 5 2" xfId="1772"/>
    <cellStyle name="Normal 5 2 2" xfId="1849"/>
    <cellStyle name="Normal 5 2 2 2" xfId="2306"/>
    <cellStyle name="Normal 5 2 2 2 2" xfId="2972"/>
    <cellStyle name="Normal 5 2 2 3" xfId="2502"/>
    <cellStyle name="Normal 5 2 3" xfId="1901"/>
    <cellStyle name="Normal 5 2 3 2" xfId="2307"/>
    <cellStyle name="Normal 5 2 3 2 2" xfId="2973"/>
    <cellStyle name="Normal 5 2 3 3" xfId="2554"/>
    <cellStyle name="Normal 5 2 4" xfId="2305"/>
    <cellStyle name="Normal 5 2 4 2" xfId="2971"/>
    <cellStyle name="Normal 5 2 5" xfId="2342"/>
    <cellStyle name="Normal 5 2 5 2" xfId="3278"/>
    <cellStyle name="Normal 5 2 6" xfId="2401"/>
    <cellStyle name="Normal 5 2 6 2" xfId="3340"/>
    <cellStyle name="Normal 5 2 7" xfId="2450"/>
    <cellStyle name="Normal 5 3" xfId="1832"/>
    <cellStyle name="Normal 5 3 2" xfId="2308"/>
    <cellStyle name="Normal 5 3 2 2" xfId="2974"/>
    <cellStyle name="Normal 5 3 3" xfId="2341"/>
    <cellStyle name="Normal 5 3 4" xfId="2485"/>
    <cellStyle name="Normal 5 4" xfId="1884"/>
    <cellStyle name="Normal 5 4 2" xfId="2309"/>
    <cellStyle name="Normal 5 4 2 2" xfId="2975"/>
    <cellStyle name="Normal 5 4 3" xfId="2537"/>
    <cellStyle name="Normal 5 5" xfId="1905"/>
    <cellStyle name="Normal 5 6" xfId="2304"/>
    <cellStyle name="Normal 5 6 2" xfId="2970"/>
    <cellStyle name="Normal 5 7" xfId="2363"/>
    <cellStyle name="Normal 5 7 2" xfId="3301"/>
    <cellStyle name="Normal 5 8" xfId="2384"/>
    <cellStyle name="Normal 5 8 2" xfId="3323"/>
    <cellStyle name="Normal 5 9" xfId="1780"/>
    <cellStyle name="Normal 5 9 2" xfId="2433"/>
    <cellStyle name="Normal 6" xfId="1195"/>
    <cellStyle name="Normal 6 2" xfId="1798"/>
    <cellStyle name="Normal 6 2 2" xfId="1850"/>
    <cellStyle name="Normal 6 2 2 2" xfId="2312"/>
    <cellStyle name="Normal 6 2 2 2 2" xfId="2978"/>
    <cellStyle name="Normal 6 2 2 3" xfId="2503"/>
    <cellStyle name="Normal 6 2 3" xfId="1902"/>
    <cellStyle name="Normal 6 2 3 2" xfId="2313"/>
    <cellStyle name="Normal 6 2 3 2 2" xfId="2979"/>
    <cellStyle name="Normal 6 2 3 3" xfId="2555"/>
    <cellStyle name="Normal 6 2 4" xfId="2311"/>
    <cellStyle name="Normal 6 2 4 2" xfId="2977"/>
    <cellStyle name="Normal 6 2 5" xfId="2350"/>
    <cellStyle name="Normal 6 2 5 2" xfId="3287"/>
    <cellStyle name="Normal 6 2 6" xfId="2402"/>
    <cellStyle name="Normal 6 2 6 2" xfId="3341"/>
    <cellStyle name="Normal 6 2 7" xfId="2451"/>
    <cellStyle name="Normal 6 3" xfId="1833"/>
    <cellStyle name="Normal 6 3 2" xfId="2314"/>
    <cellStyle name="Normal 6 3 2 2" xfId="2980"/>
    <cellStyle name="Normal 6 3 3" xfId="2486"/>
    <cellStyle name="Normal 6 4" xfId="1885"/>
    <cellStyle name="Normal 6 4 2" xfId="2315"/>
    <cellStyle name="Normal 6 4 2 2" xfId="2981"/>
    <cellStyle name="Normal 6 4 3" xfId="2538"/>
    <cellStyle name="Normal 6 5" xfId="2310"/>
    <cellStyle name="Normal 6 5 2" xfId="2976"/>
    <cellStyle name="Normal 6 6" xfId="2353"/>
    <cellStyle name="Normal 6 6 2" xfId="3290"/>
    <cellStyle name="Normal 6 7" xfId="2385"/>
    <cellStyle name="Normal 6 7 2" xfId="3324"/>
    <cellStyle name="Normal 6 8" xfId="1782"/>
    <cellStyle name="Normal 6 8 2" xfId="2434"/>
    <cellStyle name="Normal 6 9" xfId="2416"/>
    <cellStyle name="Normal 7" xfId="1773"/>
    <cellStyle name="Normal 7 2" xfId="1851"/>
    <cellStyle name="Normal 7 2 2" xfId="2317"/>
    <cellStyle name="Normal 7 2 2 2" xfId="2983"/>
    <cellStyle name="Normal 7 2 3" xfId="2504"/>
    <cellStyle name="Normal 7 3" xfId="1903"/>
    <cellStyle name="Normal 7 3 2" xfId="2318"/>
    <cellStyle name="Normal 7 3 2 2" xfId="2984"/>
    <cellStyle name="Normal 7 3 3" xfId="2556"/>
    <cellStyle name="Normal 7 4" xfId="2316"/>
    <cellStyle name="Normal 7 4 2" xfId="2982"/>
    <cellStyle name="Normal 7 5" xfId="2347"/>
    <cellStyle name="Normal 7 5 2" xfId="3284"/>
    <cellStyle name="Normal 7 6" xfId="2403"/>
    <cellStyle name="Normal 7 6 2" xfId="3342"/>
    <cellStyle name="Normal 7 7" xfId="1799"/>
    <cellStyle name="Normal 7 7 2" xfId="2452"/>
    <cellStyle name="Normal 7 8" xfId="2417"/>
    <cellStyle name="Normal 8" xfId="1800"/>
    <cellStyle name="Normal 8 2" xfId="1852"/>
    <cellStyle name="Normal 8 2 2" xfId="2320"/>
    <cellStyle name="Normal 8 2 2 2" xfId="2986"/>
    <cellStyle name="Normal 8 2 3" xfId="2505"/>
    <cellStyle name="Normal 8 3" xfId="2319"/>
    <cellStyle name="Normal 8 3 2" xfId="2985"/>
    <cellStyle name="Normal 8 4" xfId="2338"/>
    <cellStyle name="Normal 8 4 2" xfId="3275"/>
    <cellStyle name="Normal 8 5" xfId="2404"/>
    <cellStyle name="Normal 8 5 2" xfId="3343"/>
    <cellStyle name="Normal 8 6" xfId="2453"/>
    <cellStyle name="Normal 9" xfId="1801"/>
    <cellStyle name="Normal 9 2" xfId="1853"/>
    <cellStyle name="Normal 9 2 2" xfId="2322"/>
    <cellStyle name="Normal 9 2 2 2" xfId="2988"/>
    <cellStyle name="Normal 9 2 3" xfId="2506"/>
    <cellStyle name="Normal 9 3" xfId="2321"/>
    <cellStyle name="Normal 9 3 2" xfId="2987"/>
    <cellStyle name="Normal 9 4" xfId="2454"/>
    <cellStyle name="Output" xfId="588" builtinId="21" customBuiltin="1"/>
    <cellStyle name="Overskrift 1" xfId="580" builtinId="16" customBuiltin="1"/>
    <cellStyle name="Overskrift 2" xfId="581" builtinId="17" customBuiltin="1"/>
    <cellStyle name="Overskrift 3" xfId="582" builtinId="18" customBuiltin="1"/>
    <cellStyle name="Overskrift 4" xfId="583" builtinId="19" customBuiltin="1"/>
    <cellStyle name="Sammenkædet celle" xfId="590" builtinId="24" customBuiltin="1"/>
    <cellStyle name="Titel 2" xfId="2324"/>
    <cellStyle name="Titel 3" xfId="2323"/>
    <cellStyle name="Titel 4" xfId="1779"/>
    <cellStyle name="Total" xfId="594" builtinId="25" customBuiltin="1"/>
    <cellStyle name="Ugyldig" xfId="585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opLeftCell="B1" zoomScaleNormal="100" workbookViewId="0">
      <selection activeCell="I35" sqref="I35"/>
    </sheetView>
  </sheetViews>
  <sheetFormatPr defaultRowHeight="12" x14ac:dyDescent="0.2"/>
  <cols>
    <col min="3" max="3" width="34.33203125" customWidth="1"/>
    <col min="4" max="4" width="18.33203125" customWidth="1"/>
    <col min="5" max="5" width="15.1640625" customWidth="1"/>
    <col min="6" max="8" width="15.5" customWidth="1"/>
    <col min="9" max="9" width="16.33203125" bestFit="1" customWidth="1"/>
  </cols>
  <sheetData>
    <row r="1" spans="1:9" s="51" customFormat="1" x14ac:dyDescent="0.2">
      <c r="C1" s="51" t="s">
        <v>322</v>
      </c>
    </row>
    <row r="2" spans="1:9" s="51" customFormat="1" x14ac:dyDescent="0.2">
      <c r="C2" s="51" t="s">
        <v>235</v>
      </c>
    </row>
    <row r="3" spans="1:9" ht="12.75" x14ac:dyDescent="0.2">
      <c r="A3" s="1"/>
      <c r="B3" s="1"/>
      <c r="C3" s="2"/>
      <c r="D3" s="3" t="s">
        <v>0</v>
      </c>
      <c r="E3" s="19" t="s">
        <v>1</v>
      </c>
      <c r="F3" s="3" t="s">
        <v>2</v>
      </c>
      <c r="G3" s="4" t="s">
        <v>3</v>
      </c>
      <c r="H3" s="5" t="s">
        <v>4</v>
      </c>
      <c r="I3" s="21" t="s">
        <v>192</v>
      </c>
    </row>
    <row r="4" spans="1:9" ht="25.5" x14ac:dyDescent="0.2">
      <c r="A4" s="1"/>
      <c r="B4" s="1"/>
      <c r="C4" s="6"/>
      <c r="D4" s="7" t="s">
        <v>236</v>
      </c>
      <c r="E4" s="25" t="s">
        <v>237</v>
      </c>
      <c r="F4" s="8">
        <v>2017</v>
      </c>
      <c r="G4" s="9" t="s">
        <v>238</v>
      </c>
      <c r="H4" s="10" t="s">
        <v>5</v>
      </c>
      <c r="I4" s="9" t="s">
        <v>239</v>
      </c>
    </row>
    <row r="5" spans="1:9" ht="12.75" x14ac:dyDescent="0.2">
      <c r="A5" s="1"/>
      <c r="B5" s="1"/>
      <c r="C5" s="34"/>
      <c r="D5" s="17"/>
      <c r="E5" s="61"/>
      <c r="F5" s="17"/>
      <c r="G5" s="61"/>
      <c r="H5" s="17"/>
      <c r="I5" s="60"/>
    </row>
    <row r="6" spans="1:9" ht="12.75" x14ac:dyDescent="0.2">
      <c r="A6" s="1"/>
      <c r="B6" s="1"/>
      <c r="C6" s="11" t="s">
        <v>321</v>
      </c>
      <c r="D6" s="83">
        <f>SUM('1 Økonomi og Erhverv'!D42)</f>
        <v>81014626</v>
      </c>
      <c r="E6" s="83">
        <f>SUM('1 Økonomi og Erhverv'!E42)</f>
        <v>126100979.13</v>
      </c>
      <c r="F6" s="83">
        <f>SUM('1 Økonomi og Erhverv'!F42)</f>
        <v>23964849</v>
      </c>
      <c r="G6" s="83">
        <f>SUM('1 Økonomi og Erhverv'!G42)</f>
        <v>1867402.9</v>
      </c>
      <c r="H6" s="83">
        <f>SUM('1 Økonomi og Erhverv'!H42)</f>
        <v>22097446.100000001</v>
      </c>
      <c r="I6" s="83">
        <f>SUM('1 Økonomi og Erhverv'!I42)</f>
        <v>23368446</v>
      </c>
    </row>
    <row r="7" spans="1:9" ht="12.75" x14ac:dyDescent="0.2">
      <c r="A7" s="1"/>
      <c r="B7" s="1"/>
      <c r="C7" s="11" t="s">
        <v>6</v>
      </c>
      <c r="D7" s="83">
        <f>SUM('2 Plan og Teknik'!D61)</f>
        <v>166916857</v>
      </c>
      <c r="E7" s="83">
        <f>SUM('2 Plan og Teknik'!E61)</f>
        <v>142397441.37999997</v>
      </c>
      <c r="F7" s="83">
        <f>SUM('2 Plan og Teknik'!F61)</f>
        <v>69591083</v>
      </c>
      <c r="G7" s="83">
        <f>SUM('2 Plan og Teknik'!G61)</f>
        <v>11311993.889999999</v>
      </c>
      <c r="H7" s="83">
        <f>SUM('2 Plan og Teknik'!H61)</f>
        <v>58279089.109999992</v>
      </c>
      <c r="I7" s="83">
        <f>SUM('2 Plan og Teknik'!I61)</f>
        <v>63847744.530000001</v>
      </c>
    </row>
    <row r="8" spans="1:9" ht="12.75" x14ac:dyDescent="0.2">
      <c r="A8" s="1"/>
      <c r="B8" s="1"/>
      <c r="C8" s="11" t="s">
        <v>7</v>
      </c>
      <c r="D8" s="83">
        <f>SUM('3 Børn og Undervisning'!D33)</f>
        <v>117537692</v>
      </c>
      <c r="E8" s="83">
        <f>SUM('3 Børn og Undervisning'!E33)</f>
        <v>112691894.72</v>
      </c>
      <c r="F8" s="83">
        <f>SUM('3 Børn og Undervisning'!F33)</f>
        <v>30273629</v>
      </c>
      <c r="G8" s="83">
        <f>SUM('3 Børn og Undervisning'!G33)</f>
        <v>1142060.5</v>
      </c>
      <c r="H8" s="83">
        <f>SUM('3 Børn og Undervisning'!H33)</f>
        <v>29131568.5</v>
      </c>
      <c r="I8" s="83">
        <f>SUM('3 Børn og Undervisning'!I33)</f>
        <v>29909675</v>
      </c>
    </row>
    <row r="9" spans="1:9" ht="12.75" x14ac:dyDescent="0.2">
      <c r="A9" s="1"/>
      <c r="B9" s="1"/>
      <c r="C9" s="11" t="s">
        <v>26</v>
      </c>
      <c r="D9" s="83">
        <f>SUM('4 Kultur og Fritid'!D13)</f>
        <v>28472782</v>
      </c>
      <c r="E9" s="83">
        <f>SUM('4 Kultur og Fritid'!E13)</f>
        <v>27394860.790000003</v>
      </c>
      <c r="F9" s="83">
        <f>SUM('4 Kultur og Fritid'!F13)</f>
        <v>17119418</v>
      </c>
      <c r="G9" s="83">
        <f>SUM('4 Kultur og Fritid'!G13)</f>
        <v>3456311.37</v>
      </c>
      <c r="H9" s="83">
        <f>SUM('4 Kultur og Fritid'!H13)</f>
        <v>13663106.629999999</v>
      </c>
      <c r="I9" s="83">
        <f>SUM('4 Kultur og Fritid'!I13)</f>
        <v>4753853</v>
      </c>
    </row>
    <row r="10" spans="1:9" ht="12.75" x14ac:dyDescent="0.2">
      <c r="A10" s="1"/>
      <c r="B10" s="1"/>
      <c r="C10" s="11" t="s">
        <v>27</v>
      </c>
      <c r="D10" s="83">
        <f>SUM('5 Social og Sundhed'!D17)</f>
        <v>16694636</v>
      </c>
      <c r="E10" s="83">
        <f>SUM('5 Social og Sundhed'!E17)</f>
        <v>15125961.579999998</v>
      </c>
      <c r="F10" s="83">
        <f>SUM('5 Social og Sundhed'!F17)</f>
        <v>6526173</v>
      </c>
      <c r="G10" s="83">
        <f>SUM('5 Social og Sundhed'!G17)</f>
        <v>1936698.99</v>
      </c>
      <c r="H10" s="83">
        <f>SUM('5 Social og Sundhed'!H17)</f>
        <v>4589474.0100000007</v>
      </c>
      <c r="I10" s="83">
        <f>SUM('5 Social og Sundhed'!I17)</f>
        <v>5104715</v>
      </c>
    </row>
    <row r="11" spans="1:9" ht="12.75" x14ac:dyDescent="0.2">
      <c r="A11" s="1"/>
      <c r="B11" s="1"/>
      <c r="C11" s="11" t="s">
        <v>28</v>
      </c>
      <c r="D11" s="83">
        <f>SUM('Bolig-erhvervs-indtægter'!D25)</f>
        <v>-41638340</v>
      </c>
      <c r="E11" s="83">
        <f>SUM('Bolig-erhvervs-indtægter'!E25)</f>
        <v>-10344921.200000003</v>
      </c>
      <c r="F11" s="83">
        <f>SUM('Bolig-erhvervs-indtægter'!F25)</f>
        <v>-5090000</v>
      </c>
      <c r="G11" s="83">
        <f>SUM('Bolig-erhvervs-indtægter'!G25)</f>
        <v>634341.10000000009</v>
      </c>
      <c r="H11" s="83">
        <f>SUM('Bolig-erhvervs-indtægter'!H25)</f>
        <v>-5724341.0999999996</v>
      </c>
      <c r="I11" s="83">
        <f>SUM('Bolig-erhvervs-indtægter'!I25)</f>
        <v>-5000000</v>
      </c>
    </row>
    <row r="12" spans="1:9" ht="12.75" x14ac:dyDescent="0.2">
      <c r="A12" s="1"/>
      <c r="B12" s="1"/>
      <c r="C12" s="59" t="s">
        <v>29</v>
      </c>
      <c r="D12" s="36">
        <f>'Bolig-erhverv-udstykning'!D47</f>
        <v>60754521</v>
      </c>
      <c r="E12" s="36">
        <f>'Bolig-erhverv-udstykning'!E47</f>
        <v>27123358.960000001</v>
      </c>
      <c r="F12" s="36">
        <f>'Bolig-erhverv-udstykning'!F47</f>
        <v>569157</v>
      </c>
      <c r="G12" s="36">
        <f>'Bolig-erhverv-udstykning'!G47</f>
        <v>1886630.6500000001</v>
      </c>
      <c r="H12" s="36">
        <f>'Bolig-erhverv-udstykning'!H47</f>
        <v>-1317473.6500000004</v>
      </c>
      <c r="I12" s="36">
        <f>'Bolig-erhverv-udstykning'!I47</f>
        <v>0</v>
      </c>
    </row>
    <row r="13" spans="1:9" ht="16.350000000000001" customHeight="1" x14ac:dyDescent="0.2">
      <c r="A13" s="1"/>
      <c r="B13" s="1"/>
      <c r="C13" s="84"/>
      <c r="D13" s="85"/>
      <c r="E13" s="86"/>
      <c r="F13" s="85"/>
      <c r="G13" s="86"/>
      <c r="H13" s="85"/>
      <c r="I13" s="87"/>
    </row>
    <row r="14" spans="1:9" ht="12.75" x14ac:dyDescent="0.2">
      <c r="A14" s="1"/>
      <c r="B14" s="1"/>
      <c r="C14" s="88" t="s">
        <v>30</v>
      </c>
      <c r="D14" s="89">
        <f t="shared" ref="D14:I14" si="0">SUM(D6:D13)</f>
        <v>429752774</v>
      </c>
      <c r="E14" s="90">
        <f t="shared" si="0"/>
        <v>440489575.36000001</v>
      </c>
      <c r="F14" s="89">
        <f t="shared" si="0"/>
        <v>142954309</v>
      </c>
      <c r="G14" s="90">
        <f t="shared" si="0"/>
        <v>22235439.399999999</v>
      </c>
      <c r="H14" s="89">
        <f t="shared" si="0"/>
        <v>120718869.59999999</v>
      </c>
      <c r="I14" s="89">
        <f t="shared" si="0"/>
        <v>121984433.53</v>
      </c>
    </row>
    <row r="15" spans="1:9" ht="12.75" x14ac:dyDescent="0.2">
      <c r="A15" s="1"/>
      <c r="B15" s="1"/>
      <c r="C15" s="1"/>
      <c r="D15" s="1"/>
      <c r="E15" s="1"/>
      <c r="F15" s="1"/>
      <c r="G15" s="1"/>
      <c r="H15" s="1"/>
    </row>
    <row r="18" spans="6:6" x14ac:dyDescent="0.2">
      <c r="F18" s="15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"/>
  <sheetData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"/>
  <sheetData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3"/>
  <sheetViews>
    <sheetView topLeftCell="B1" zoomScaleNormal="100" workbookViewId="0">
      <selection activeCell="C11" sqref="C11"/>
    </sheetView>
  </sheetViews>
  <sheetFormatPr defaultRowHeight="12" x14ac:dyDescent="0.2"/>
  <cols>
    <col min="1" max="1" width="8.5" style="32" hidden="1" customWidth="1"/>
    <col min="3" max="3" width="56.5" customWidth="1"/>
    <col min="4" max="4" width="14.5" hidden="1" customWidth="1"/>
    <col min="5" max="5" width="15.1640625" hidden="1" customWidth="1"/>
    <col min="6" max="6" width="14.5" customWidth="1"/>
    <col min="7" max="7" width="13.6640625" customWidth="1"/>
    <col min="8" max="8" width="13.33203125" customWidth="1"/>
    <col min="9" max="9" width="18.33203125" customWidth="1"/>
    <col min="10" max="10" width="40.1640625" customWidth="1"/>
  </cols>
  <sheetData>
    <row r="1" spans="1:10" ht="15" x14ac:dyDescent="0.25">
      <c r="A1" s="71"/>
      <c r="B1" s="91" t="s">
        <v>235</v>
      </c>
      <c r="C1" s="71"/>
    </row>
    <row r="3" spans="1:10" ht="12.75" x14ac:dyDescent="0.2">
      <c r="A3" s="18"/>
      <c r="B3" s="18"/>
      <c r="C3" s="18" t="s">
        <v>110</v>
      </c>
      <c r="D3" s="20" t="s">
        <v>0</v>
      </c>
      <c r="E3" s="18" t="s">
        <v>1</v>
      </c>
      <c r="F3" s="20" t="s">
        <v>2</v>
      </c>
      <c r="G3" s="20" t="s">
        <v>3</v>
      </c>
      <c r="H3" s="20" t="s">
        <v>4</v>
      </c>
      <c r="I3" s="20" t="s">
        <v>31</v>
      </c>
      <c r="J3" s="21" t="s">
        <v>32</v>
      </c>
    </row>
    <row r="4" spans="1:10" ht="36" customHeight="1" x14ac:dyDescent="0.2">
      <c r="A4" s="45" t="s">
        <v>191</v>
      </c>
      <c r="B4" s="23"/>
      <c r="C4" s="23"/>
      <c r="D4" s="24" t="s">
        <v>236</v>
      </c>
      <c r="E4" s="24" t="s">
        <v>237</v>
      </c>
      <c r="F4" s="24">
        <v>2017</v>
      </c>
      <c r="G4" s="9" t="s">
        <v>238</v>
      </c>
      <c r="H4" s="24" t="s">
        <v>5</v>
      </c>
      <c r="I4" s="24" t="s">
        <v>239</v>
      </c>
      <c r="J4" s="39"/>
    </row>
    <row r="5" spans="1:10" ht="12.75" x14ac:dyDescent="0.2">
      <c r="A5" s="92"/>
      <c r="B5" s="92"/>
      <c r="C5" s="95"/>
      <c r="D5" s="41"/>
      <c r="E5" s="62"/>
      <c r="F5" s="41"/>
      <c r="G5" s="62"/>
      <c r="H5" s="41"/>
      <c r="I5" s="41"/>
      <c r="J5" s="175"/>
    </row>
    <row r="6" spans="1:10" ht="12.75" x14ac:dyDescent="0.2">
      <c r="A6" s="77"/>
      <c r="B6" s="77" t="s">
        <v>33</v>
      </c>
      <c r="C6" s="13" t="s">
        <v>34</v>
      </c>
      <c r="D6" s="83">
        <v>3100000</v>
      </c>
      <c r="E6" s="82">
        <v>3014982.92</v>
      </c>
      <c r="F6" s="83">
        <v>85017</v>
      </c>
      <c r="G6" s="82">
        <v>0</v>
      </c>
      <c r="H6" s="83">
        <f t="shared" ref="H6:H39" si="0">SUM(F6-G6)</f>
        <v>85017</v>
      </c>
      <c r="I6" s="83">
        <v>0</v>
      </c>
      <c r="J6" s="189" t="s">
        <v>416</v>
      </c>
    </row>
    <row r="7" spans="1:10" ht="12.75" x14ac:dyDescent="0.2">
      <c r="A7" s="35"/>
      <c r="B7" s="77" t="s">
        <v>35</v>
      </c>
      <c r="C7" s="13" t="s">
        <v>36</v>
      </c>
      <c r="D7" s="83">
        <v>-2934930</v>
      </c>
      <c r="E7" s="82">
        <v>-3076362</v>
      </c>
      <c r="F7" s="83">
        <v>131160</v>
      </c>
      <c r="G7" s="82">
        <v>0</v>
      </c>
      <c r="H7" s="83">
        <f t="shared" si="0"/>
        <v>131160</v>
      </c>
      <c r="I7" s="83">
        <v>131160</v>
      </c>
      <c r="J7" s="189" t="s">
        <v>417</v>
      </c>
    </row>
    <row r="8" spans="1:10" ht="12.75" x14ac:dyDescent="0.2">
      <c r="A8" s="35"/>
      <c r="B8" s="35" t="s">
        <v>99</v>
      </c>
      <c r="C8" s="13" t="s">
        <v>100</v>
      </c>
      <c r="D8" s="83">
        <v>0</v>
      </c>
      <c r="E8" s="82">
        <v>27500</v>
      </c>
      <c r="F8" s="83">
        <v>-27500</v>
      </c>
      <c r="G8" s="82">
        <v>0</v>
      </c>
      <c r="H8" s="83">
        <f t="shared" si="0"/>
        <v>-27500</v>
      </c>
      <c r="I8" s="83">
        <v>-27500</v>
      </c>
      <c r="J8" s="189" t="s">
        <v>418</v>
      </c>
    </row>
    <row r="9" spans="1:10" ht="12.75" x14ac:dyDescent="0.2">
      <c r="A9" s="35"/>
      <c r="B9" s="35" t="s">
        <v>240</v>
      </c>
      <c r="C9" s="13" t="s">
        <v>241</v>
      </c>
      <c r="D9" s="83">
        <v>0</v>
      </c>
      <c r="E9" s="82">
        <v>-15540</v>
      </c>
      <c r="F9" s="83">
        <v>15540</v>
      </c>
      <c r="G9" s="82">
        <v>0</v>
      </c>
      <c r="H9" s="83">
        <f t="shared" si="0"/>
        <v>15540</v>
      </c>
      <c r="I9" s="83">
        <v>0</v>
      </c>
      <c r="J9" s="189" t="s">
        <v>381</v>
      </c>
    </row>
    <row r="10" spans="1:10" ht="41.45" customHeight="1" x14ac:dyDescent="0.2">
      <c r="A10" s="35"/>
      <c r="B10" s="187" t="s">
        <v>101</v>
      </c>
      <c r="C10" s="188" t="s">
        <v>102</v>
      </c>
      <c r="D10" s="190">
        <v>0</v>
      </c>
      <c r="E10" s="173">
        <v>1370801</v>
      </c>
      <c r="F10" s="190">
        <v>-6000</v>
      </c>
      <c r="G10" s="173">
        <v>1364801</v>
      </c>
      <c r="H10" s="190">
        <f t="shared" si="0"/>
        <v>-1370801</v>
      </c>
      <c r="I10" s="190">
        <v>1500000</v>
      </c>
      <c r="J10" s="172" t="s">
        <v>419</v>
      </c>
    </row>
    <row r="11" spans="1:10" s="51" customFormat="1" ht="12.75" x14ac:dyDescent="0.2">
      <c r="A11" s="35"/>
      <c r="B11" s="35" t="s">
        <v>242</v>
      </c>
      <c r="C11" s="13" t="s">
        <v>243</v>
      </c>
      <c r="D11" s="83">
        <v>0</v>
      </c>
      <c r="E11" s="82">
        <v>-7800</v>
      </c>
      <c r="F11" s="83">
        <v>0</v>
      </c>
      <c r="G11" s="82">
        <v>-7800</v>
      </c>
      <c r="H11" s="83">
        <f t="shared" si="0"/>
        <v>7800</v>
      </c>
      <c r="I11" s="83">
        <v>-7800</v>
      </c>
      <c r="J11" s="50" t="s">
        <v>381</v>
      </c>
    </row>
    <row r="12" spans="1:10" s="51" customFormat="1" ht="12.75" x14ac:dyDescent="0.2">
      <c r="A12" s="35"/>
      <c r="B12" s="35" t="s">
        <v>244</v>
      </c>
      <c r="C12" s="13" t="s">
        <v>245</v>
      </c>
      <c r="D12" s="83">
        <v>0</v>
      </c>
      <c r="E12" s="82">
        <v>-3904.55</v>
      </c>
      <c r="F12" s="83">
        <v>0</v>
      </c>
      <c r="G12" s="82">
        <v>-3904.55</v>
      </c>
      <c r="H12" s="83">
        <f t="shared" si="0"/>
        <v>3904.55</v>
      </c>
      <c r="I12" s="83">
        <v>-3905</v>
      </c>
      <c r="J12" s="50" t="s">
        <v>381</v>
      </c>
    </row>
    <row r="13" spans="1:10" s="51" customFormat="1" ht="25.5" x14ac:dyDescent="0.2">
      <c r="A13" s="35"/>
      <c r="B13" s="187" t="s">
        <v>103</v>
      </c>
      <c r="C13" s="188" t="s">
        <v>104</v>
      </c>
      <c r="D13" s="190">
        <v>3087620</v>
      </c>
      <c r="E13" s="173">
        <v>0</v>
      </c>
      <c r="F13" s="190">
        <v>6231200</v>
      </c>
      <c r="G13" s="173">
        <v>0</v>
      </c>
      <c r="H13" s="190">
        <f t="shared" si="0"/>
        <v>6231200</v>
      </c>
      <c r="I13" s="190">
        <v>6231200</v>
      </c>
      <c r="J13" s="172" t="s">
        <v>420</v>
      </c>
    </row>
    <row r="14" spans="1:10" s="51" customFormat="1" ht="12.75" x14ac:dyDescent="0.2">
      <c r="A14" s="35"/>
      <c r="B14" s="77" t="s">
        <v>37</v>
      </c>
      <c r="C14" s="13" t="s">
        <v>193</v>
      </c>
      <c r="D14" s="83">
        <v>522314</v>
      </c>
      <c r="E14" s="82">
        <v>1128687.23</v>
      </c>
      <c r="F14" s="83">
        <v>0</v>
      </c>
      <c r="G14" s="82">
        <v>50162.29</v>
      </c>
      <c r="H14" s="83">
        <f t="shared" si="0"/>
        <v>-50162.29</v>
      </c>
      <c r="I14" s="83"/>
      <c r="J14" s="189" t="s">
        <v>421</v>
      </c>
    </row>
    <row r="15" spans="1:10" s="51" customFormat="1" ht="12.75" x14ac:dyDescent="0.2">
      <c r="A15" s="35"/>
      <c r="B15" s="77" t="s">
        <v>38</v>
      </c>
      <c r="C15" s="13" t="s">
        <v>194</v>
      </c>
      <c r="D15" s="83">
        <v>0</v>
      </c>
      <c r="E15" s="82">
        <v>5434635.8700000001</v>
      </c>
      <c r="F15" s="83">
        <v>0</v>
      </c>
      <c r="G15" s="82">
        <v>58284.38</v>
      </c>
      <c r="H15" s="83">
        <f t="shared" si="0"/>
        <v>-58284.38</v>
      </c>
      <c r="I15" s="83"/>
      <c r="J15" s="189" t="s">
        <v>421</v>
      </c>
    </row>
    <row r="16" spans="1:10" s="51" customFormat="1" ht="12.75" x14ac:dyDescent="0.2">
      <c r="A16" s="35"/>
      <c r="B16" s="77" t="s">
        <v>195</v>
      </c>
      <c r="C16" s="13" t="s">
        <v>196</v>
      </c>
      <c r="D16" s="83">
        <v>0</v>
      </c>
      <c r="E16" s="82">
        <v>140360</v>
      </c>
      <c r="F16" s="83">
        <v>6192814</v>
      </c>
      <c r="G16" s="82">
        <v>0</v>
      </c>
      <c r="H16" s="83">
        <f t="shared" si="0"/>
        <v>6192814</v>
      </c>
      <c r="I16" s="83">
        <v>1500000</v>
      </c>
      <c r="J16" s="50" t="s">
        <v>422</v>
      </c>
    </row>
    <row r="17" spans="1:10" s="51" customFormat="1" ht="19.899999999999999" customHeight="1" x14ac:dyDescent="0.2">
      <c r="A17" s="35"/>
      <c r="B17" s="77" t="s">
        <v>39</v>
      </c>
      <c r="C17" s="13" t="s">
        <v>197</v>
      </c>
      <c r="D17" s="83">
        <v>-2200000</v>
      </c>
      <c r="E17" s="82">
        <v>-465974</v>
      </c>
      <c r="F17" s="83">
        <v>-1734026</v>
      </c>
      <c r="G17" s="82">
        <v>0</v>
      </c>
      <c r="H17" s="83">
        <f t="shared" si="0"/>
        <v>-1734026</v>
      </c>
      <c r="I17" s="83">
        <v>0</v>
      </c>
      <c r="J17" s="189" t="s">
        <v>423</v>
      </c>
    </row>
    <row r="18" spans="1:10" s="51" customFormat="1" ht="12.75" x14ac:dyDescent="0.2">
      <c r="A18" s="35"/>
      <c r="B18" s="77" t="s">
        <v>105</v>
      </c>
      <c r="C18" s="13" t="s">
        <v>106</v>
      </c>
      <c r="D18" s="83">
        <v>-2473000</v>
      </c>
      <c r="E18" s="82">
        <v>-2480609.6</v>
      </c>
      <c r="F18" s="83">
        <v>-2468940</v>
      </c>
      <c r="G18" s="82">
        <v>-2476550</v>
      </c>
      <c r="H18" s="83">
        <f t="shared" si="0"/>
        <v>7610</v>
      </c>
      <c r="I18" s="83">
        <v>-2468940</v>
      </c>
      <c r="J18" s="50" t="s">
        <v>387</v>
      </c>
    </row>
    <row r="19" spans="1:10" s="51" customFormat="1" ht="12.75" x14ac:dyDescent="0.2">
      <c r="A19" s="35"/>
      <c r="B19" s="77" t="s">
        <v>246</v>
      </c>
      <c r="C19" s="13" t="s">
        <v>247</v>
      </c>
      <c r="D19" s="83">
        <v>0</v>
      </c>
      <c r="E19" s="82">
        <v>-931516.38</v>
      </c>
      <c r="F19" s="83">
        <v>16000</v>
      </c>
      <c r="G19" s="82">
        <v>68662.62</v>
      </c>
      <c r="H19" s="83">
        <f t="shared" si="0"/>
        <v>-52662.619999999995</v>
      </c>
      <c r="I19" s="83">
        <v>68663</v>
      </c>
      <c r="J19" s="50" t="s">
        <v>387</v>
      </c>
    </row>
    <row r="20" spans="1:10" s="51" customFormat="1" ht="12.75" x14ac:dyDescent="0.2">
      <c r="A20" s="35"/>
      <c r="B20" s="77" t="s">
        <v>248</v>
      </c>
      <c r="C20" s="13" t="s">
        <v>249</v>
      </c>
      <c r="D20" s="83">
        <v>0</v>
      </c>
      <c r="E20" s="82">
        <v>29378.76</v>
      </c>
      <c r="F20" s="83">
        <v>270000</v>
      </c>
      <c r="G20" s="82">
        <v>29378.76</v>
      </c>
      <c r="H20" s="83">
        <f t="shared" si="0"/>
        <v>240621.24</v>
      </c>
      <c r="I20" s="83">
        <v>270000</v>
      </c>
      <c r="J20" s="50" t="s">
        <v>424</v>
      </c>
    </row>
    <row r="21" spans="1:10" s="51" customFormat="1" ht="12.75" x14ac:dyDescent="0.2">
      <c r="A21" s="35"/>
      <c r="B21" s="77" t="s">
        <v>250</v>
      </c>
      <c r="C21" s="13" t="s">
        <v>251</v>
      </c>
      <c r="D21" s="83">
        <v>0</v>
      </c>
      <c r="E21" s="82">
        <v>446576.76</v>
      </c>
      <c r="F21" s="83">
        <v>446577</v>
      </c>
      <c r="G21" s="82">
        <v>446576.76</v>
      </c>
      <c r="H21" s="83">
        <f t="shared" si="0"/>
        <v>0.23999999999068677</v>
      </c>
      <c r="I21" s="83">
        <v>446577</v>
      </c>
      <c r="J21" s="50" t="s">
        <v>381</v>
      </c>
    </row>
    <row r="22" spans="1:10" s="51" customFormat="1" ht="25.5" x14ac:dyDescent="0.2">
      <c r="A22" s="35"/>
      <c r="B22" s="171" t="s">
        <v>252</v>
      </c>
      <c r="C22" s="188" t="s">
        <v>253</v>
      </c>
      <c r="D22" s="190">
        <v>0</v>
      </c>
      <c r="E22" s="173">
        <v>-50000</v>
      </c>
      <c r="F22" s="190">
        <v>-38040</v>
      </c>
      <c r="G22" s="173">
        <v>-50000</v>
      </c>
      <c r="H22" s="190">
        <f t="shared" si="0"/>
        <v>11960</v>
      </c>
      <c r="I22" s="190">
        <v>-38040</v>
      </c>
      <c r="J22" s="172" t="s">
        <v>425</v>
      </c>
    </row>
    <row r="23" spans="1:10" s="51" customFormat="1" ht="12.75" x14ac:dyDescent="0.2">
      <c r="A23" s="35"/>
      <c r="B23" s="77" t="s">
        <v>254</v>
      </c>
      <c r="C23" s="13" t="s">
        <v>255</v>
      </c>
      <c r="D23" s="83">
        <v>0</v>
      </c>
      <c r="E23" s="82">
        <v>350000</v>
      </c>
      <c r="F23" s="83">
        <v>569448</v>
      </c>
      <c r="G23" s="82">
        <v>350000</v>
      </c>
      <c r="H23" s="83">
        <f t="shared" si="0"/>
        <v>219448</v>
      </c>
      <c r="I23" s="83">
        <v>569448</v>
      </c>
      <c r="J23" s="189" t="s">
        <v>426</v>
      </c>
    </row>
    <row r="24" spans="1:10" s="51" customFormat="1" ht="12.75" x14ac:dyDescent="0.2">
      <c r="A24" s="35"/>
      <c r="B24" s="77" t="s">
        <v>256</v>
      </c>
      <c r="C24" s="13" t="s">
        <v>257</v>
      </c>
      <c r="D24" s="83">
        <v>0</v>
      </c>
      <c r="E24" s="82">
        <v>0</v>
      </c>
      <c r="F24" s="83">
        <v>314560</v>
      </c>
      <c r="G24" s="82">
        <v>0</v>
      </c>
      <c r="H24" s="83">
        <f t="shared" si="0"/>
        <v>314560</v>
      </c>
      <c r="I24" s="83">
        <v>314560</v>
      </c>
      <c r="J24" s="50"/>
    </row>
    <row r="25" spans="1:10" s="51" customFormat="1" ht="12.75" x14ac:dyDescent="0.2">
      <c r="A25" s="35"/>
      <c r="B25" s="77" t="s">
        <v>40</v>
      </c>
      <c r="C25" s="13" t="s">
        <v>41</v>
      </c>
      <c r="D25" s="83">
        <v>964976</v>
      </c>
      <c r="E25" s="82">
        <v>1117298.55</v>
      </c>
      <c r="F25" s="83">
        <v>0</v>
      </c>
      <c r="G25" s="82">
        <v>25036.16</v>
      </c>
      <c r="H25" s="83">
        <f t="shared" si="0"/>
        <v>-25036.16</v>
      </c>
      <c r="I25" s="83"/>
      <c r="J25" s="189" t="s">
        <v>421</v>
      </c>
    </row>
    <row r="26" spans="1:10" s="51" customFormat="1" ht="12.75" x14ac:dyDescent="0.2">
      <c r="A26" s="35"/>
      <c r="B26" s="81" t="s">
        <v>42</v>
      </c>
      <c r="C26" s="13" t="s">
        <v>198</v>
      </c>
      <c r="D26" s="83">
        <v>471260</v>
      </c>
      <c r="E26" s="82">
        <v>29426859.620000001</v>
      </c>
      <c r="F26" s="83">
        <v>0</v>
      </c>
      <c r="G26" s="82">
        <v>486068.24</v>
      </c>
      <c r="H26" s="83">
        <f t="shared" si="0"/>
        <v>-486068.24</v>
      </c>
      <c r="I26" s="83"/>
      <c r="J26" s="189" t="s">
        <v>421</v>
      </c>
    </row>
    <row r="27" spans="1:10" s="51" customFormat="1" ht="12.75" x14ac:dyDescent="0.2">
      <c r="A27" s="35"/>
      <c r="B27" s="77" t="s">
        <v>199</v>
      </c>
      <c r="C27" s="13" t="s">
        <v>200</v>
      </c>
      <c r="D27" s="83">
        <v>1864450</v>
      </c>
      <c r="E27" s="82">
        <v>5273106.76</v>
      </c>
      <c r="F27" s="83">
        <v>0</v>
      </c>
      <c r="G27" s="82">
        <v>155406.5</v>
      </c>
      <c r="H27" s="83">
        <f t="shared" si="0"/>
        <v>-155406.5</v>
      </c>
      <c r="I27" s="83"/>
      <c r="J27" s="189" t="s">
        <v>421</v>
      </c>
    </row>
    <row r="28" spans="1:10" s="51" customFormat="1" ht="12.75" x14ac:dyDescent="0.2">
      <c r="A28" s="35"/>
      <c r="B28" s="81" t="s">
        <v>201</v>
      </c>
      <c r="C28" s="13" t="s">
        <v>202</v>
      </c>
      <c r="D28" s="83">
        <v>24000</v>
      </c>
      <c r="E28" s="82">
        <v>86820.5</v>
      </c>
      <c r="F28" s="83">
        <v>0</v>
      </c>
      <c r="G28" s="82">
        <v>62820.5</v>
      </c>
      <c r="H28" s="83">
        <f t="shared" si="0"/>
        <v>-62820.5</v>
      </c>
      <c r="I28" s="83"/>
      <c r="J28" s="189" t="s">
        <v>421</v>
      </c>
    </row>
    <row r="29" spans="1:10" s="51" customFormat="1" ht="12.75" x14ac:dyDescent="0.2">
      <c r="A29" s="35"/>
      <c r="B29" s="77" t="s">
        <v>258</v>
      </c>
      <c r="C29" s="13" t="s">
        <v>259</v>
      </c>
      <c r="D29" s="83">
        <v>0</v>
      </c>
      <c r="E29" s="82">
        <v>0</v>
      </c>
      <c r="F29" s="83">
        <v>1018000</v>
      </c>
      <c r="G29" s="82">
        <v>0</v>
      </c>
      <c r="H29" s="83">
        <f t="shared" si="0"/>
        <v>1018000</v>
      </c>
      <c r="I29" s="83"/>
      <c r="J29" s="50" t="s">
        <v>430</v>
      </c>
    </row>
    <row r="30" spans="1:10" s="51" customFormat="1" ht="12.75" x14ac:dyDescent="0.2">
      <c r="A30" s="35"/>
      <c r="B30" s="77" t="s">
        <v>203</v>
      </c>
      <c r="C30" s="13" t="s">
        <v>204</v>
      </c>
      <c r="D30" s="83">
        <v>0</v>
      </c>
      <c r="E30" s="82">
        <v>3622.26</v>
      </c>
      <c r="F30" s="83">
        <v>0</v>
      </c>
      <c r="G30" s="82">
        <v>1698.26</v>
      </c>
      <c r="H30" s="83">
        <f t="shared" si="0"/>
        <v>-1698.26</v>
      </c>
      <c r="I30" s="83"/>
      <c r="J30" s="189" t="s">
        <v>421</v>
      </c>
    </row>
    <row r="31" spans="1:10" s="51" customFormat="1" ht="12.75" x14ac:dyDescent="0.2">
      <c r="A31" s="35"/>
      <c r="B31" s="77" t="s">
        <v>43</v>
      </c>
      <c r="C31" s="13" t="s">
        <v>205</v>
      </c>
      <c r="D31" s="83">
        <v>0</v>
      </c>
      <c r="E31" s="82">
        <v>1970137.89</v>
      </c>
      <c r="F31" s="83">
        <v>0</v>
      </c>
      <c r="G31" s="82">
        <v>152432.07999999999</v>
      </c>
      <c r="H31" s="83">
        <f t="shared" si="0"/>
        <v>-152432.07999999999</v>
      </c>
      <c r="I31" s="83"/>
      <c r="J31" s="189" t="s">
        <v>421</v>
      </c>
    </row>
    <row r="32" spans="1:10" s="51" customFormat="1" ht="12.75" x14ac:dyDescent="0.2">
      <c r="A32" s="35"/>
      <c r="B32" s="81" t="s">
        <v>44</v>
      </c>
      <c r="C32" s="13" t="s">
        <v>206</v>
      </c>
      <c r="D32" s="83">
        <v>0</v>
      </c>
      <c r="E32" s="82">
        <v>1434696.62</v>
      </c>
      <c r="F32" s="83">
        <v>0</v>
      </c>
      <c r="G32" s="82">
        <v>520852.9</v>
      </c>
      <c r="H32" s="83">
        <f t="shared" si="0"/>
        <v>-520852.9</v>
      </c>
      <c r="I32" s="83"/>
      <c r="J32" s="189" t="s">
        <v>421</v>
      </c>
    </row>
    <row r="33" spans="1:10" s="51" customFormat="1" ht="12.75" x14ac:dyDescent="0.2">
      <c r="A33" s="35"/>
      <c r="B33" s="81" t="s">
        <v>107</v>
      </c>
      <c r="C33" s="13" t="s">
        <v>207</v>
      </c>
      <c r="D33" s="83">
        <v>0</v>
      </c>
      <c r="E33" s="82">
        <v>1190925.4099999999</v>
      </c>
      <c r="F33" s="83">
        <v>0</v>
      </c>
      <c r="G33" s="82">
        <v>633530</v>
      </c>
      <c r="H33" s="83">
        <f t="shared" si="0"/>
        <v>-633530</v>
      </c>
      <c r="I33" s="83"/>
      <c r="J33" s="189" t="s">
        <v>421</v>
      </c>
    </row>
    <row r="34" spans="1:10" s="51" customFormat="1" ht="12.75" x14ac:dyDescent="0.2">
      <c r="A34" s="35"/>
      <c r="B34" s="81" t="s">
        <v>45</v>
      </c>
      <c r="C34" s="13" t="s">
        <v>46</v>
      </c>
      <c r="D34" s="83">
        <v>66267396</v>
      </c>
      <c r="E34" s="82">
        <v>66011576.140000001</v>
      </c>
      <c r="F34" s="83">
        <v>255819</v>
      </c>
      <c r="G34" s="82">
        <v>0</v>
      </c>
      <c r="H34" s="83">
        <f t="shared" si="0"/>
        <v>255819</v>
      </c>
      <c r="I34" s="83">
        <v>200000</v>
      </c>
      <c r="J34" s="50" t="s">
        <v>387</v>
      </c>
    </row>
    <row r="35" spans="1:10" s="51" customFormat="1" ht="12.75" x14ac:dyDescent="0.2">
      <c r="A35" s="35"/>
      <c r="B35" s="77" t="s">
        <v>108</v>
      </c>
      <c r="C35" s="13" t="s">
        <v>208</v>
      </c>
      <c r="D35" s="83">
        <v>5812100</v>
      </c>
      <c r="E35" s="82">
        <v>5332681.25</v>
      </c>
      <c r="F35" s="83">
        <v>505395</v>
      </c>
      <c r="G35" s="82">
        <v>25976.6</v>
      </c>
      <c r="H35" s="83">
        <f t="shared" si="0"/>
        <v>479418.4</v>
      </c>
      <c r="I35" s="83">
        <v>25977</v>
      </c>
      <c r="J35" s="50" t="s">
        <v>387</v>
      </c>
    </row>
    <row r="36" spans="1:10" s="51" customFormat="1" ht="12.75" x14ac:dyDescent="0.2">
      <c r="A36" s="35"/>
      <c r="B36" s="81" t="s">
        <v>209</v>
      </c>
      <c r="C36" s="13" t="s">
        <v>210</v>
      </c>
      <c r="D36" s="83">
        <v>4308440</v>
      </c>
      <c r="E36" s="82">
        <v>4505408.45</v>
      </c>
      <c r="F36" s="83">
        <v>0</v>
      </c>
      <c r="G36" s="82">
        <v>-26029.599999999999</v>
      </c>
      <c r="H36" s="83">
        <f t="shared" si="0"/>
        <v>26029.599999999999</v>
      </c>
      <c r="I36" s="83"/>
      <c r="J36" s="189" t="s">
        <v>421</v>
      </c>
    </row>
    <row r="37" spans="1:10" ht="12.75" x14ac:dyDescent="0.2">
      <c r="A37" s="35"/>
      <c r="B37" s="81" t="s">
        <v>47</v>
      </c>
      <c r="C37" s="174" t="s">
        <v>427</v>
      </c>
      <c r="D37" s="83">
        <v>0</v>
      </c>
      <c r="E37" s="82">
        <v>0</v>
      </c>
      <c r="F37" s="83">
        <v>14815046</v>
      </c>
      <c r="G37" s="82">
        <v>0</v>
      </c>
      <c r="H37" s="83">
        <f t="shared" si="0"/>
        <v>14815046</v>
      </c>
      <c r="I37" s="83">
        <v>14815046</v>
      </c>
      <c r="J37" s="50" t="s">
        <v>428</v>
      </c>
    </row>
    <row r="38" spans="1:10" s="32" customFormat="1" ht="12.75" x14ac:dyDescent="0.2">
      <c r="A38" s="35"/>
      <c r="B38" s="81" t="s">
        <v>48</v>
      </c>
      <c r="C38" s="13" t="s">
        <v>49</v>
      </c>
      <c r="D38" s="83">
        <v>2200000</v>
      </c>
      <c r="E38" s="82">
        <v>2167578.41</v>
      </c>
      <c r="F38" s="83">
        <v>41829</v>
      </c>
      <c r="G38" s="82">
        <v>0</v>
      </c>
      <c r="H38" s="83">
        <f t="shared" si="0"/>
        <v>41829</v>
      </c>
      <c r="I38" s="83">
        <v>-158000</v>
      </c>
      <c r="J38" s="50" t="s">
        <v>388</v>
      </c>
    </row>
    <row r="39" spans="1:10" s="32" customFormat="1" ht="12.75" x14ac:dyDescent="0.2">
      <c r="A39" s="35"/>
      <c r="B39" s="81" t="s">
        <v>50</v>
      </c>
      <c r="C39" s="13" t="s">
        <v>51</v>
      </c>
      <c r="D39" s="83">
        <v>0</v>
      </c>
      <c r="E39" s="82">
        <v>2669051.2599999998</v>
      </c>
      <c r="F39" s="83">
        <v>-2669050</v>
      </c>
      <c r="G39" s="82">
        <v>0</v>
      </c>
      <c r="H39" s="83">
        <f t="shared" si="0"/>
        <v>-2669050</v>
      </c>
      <c r="I39" s="83"/>
      <c r="J39" s="50" t="s">
        <v>429</v>
      </c>
    </row>
    <row r="40" spans="1:10" s="32" customFormat="1" ht="12.75" x14ac:dyDescent="0.2">
      <c r="A40" s="35"/>
      <c r="B40" s="80"/>
      <c r="C40" s="13"/>
      <c r="D40" s="80"/>
      <c r="E40" s="13"/>
      <c r="F40" s="80"/>
      <c r="G40" s="13"/>
      <c r="H40" s="80"/>
      <c r="I40" s="83"/>
      <c r="J40" s="44"/>
    </row>
    <row r="41" spans="1:10" s="51" customFormat="1" ht="12.75" x14ac:dyDescent="0.2">
      <c r="A41" s="94"/>
      <c r="B41" s="18"/>
      <c r="C41" s="19"/>
      <c r="D41" s="18"/>
      <c r="E41" s="19"/>
      <c r="F41" s="18"/>
      <c r="G41" s="19"/>
      <c r="H41" s="18"/>
      <c r="I41" s="97"/>
      <c r="J41" s="98"/>
    </row>
    <row r="42" spans="1:10" s="51" customFormat="1" ht="12.75" x14ac:dyDescent="0.2">
      <c r="A42" s="93"/>
      <c r="B42" s="23"/>
      <c r="C42" s="99"/>
      <c r="D42" s="89">
        <f t="shared" ref="D42:I42" si="1">SUM(D6:D41)</f>
        <v>81014626</v>
      </c>
      <c r="E42" s="90">
        <f t="shared" si="1"/>
        <v>126100979.13</v>
      </c>
      <c r="F42" s="89">
        <f t="shared" si="1"/>
        <v>23964849</v>
      </c>
      <c r="G42" s="90">
        <f t="shared" si="1"/>
        <v>1867402.9</v>
      </c>
      <c r="H42" s="89">
        <f t="shared" si="1"/>
        <v>22097446.100000001</v>
      </c>
      <c r="I42" s="89">
        <f t="shared" si="1"/>
        <v>23368446</v>
      </c>
      <c r="J42" s="100"/>
    </row>
    <row r="43" spans="1:10" s="51" customFormat="1" x14ac:dyDescent="0.2"/>
    <row r="44" spans="1:10" s="51" customFormat="1" x14ac:dyDescent="0.2"/>
    <row r="45" spans="1:10" s="51" customFormat="1" x14ac:dyDescent="0.2"/>
    <row r="46" spans="1:10" s="51" customFormat="1" x14ac:dyDescent="0.2"/>
    <row r="47" spans="1:10" s="51" customFormat="1" x14ac:dyDescent="0.2"/>
    <row r="48" spans="1:10" s="51" customFormat="1" x14ac:dyDescent="0.2"/>
    <row r="49" s="51" customFormat="1" x14ac:dyDescent="0.2"/>
    <row r="50" s="51" customFormat="1" x14ac:dyDescent="0.2"/>
    <row r="51" s="51" customFormat="1" x14ac:dyDescent="0.2"/>
    <row r="52" s="51" customFormat="1" x14ac:dyDescent="0.2"/>
    <row r="53" s="51" customFormat="1" x14ac:dyDescent="0.2"/>
    <row r="54" s="51" customFormat="1" x14ac:dyDescent="0.2"/>
    <row r="55" s="51" customFormat="1" x14ac:dyDescent="0.2"/>
    <row r="56" s="51" customFormat="1" x14ac:dyDescent="0.2"/>
    <row r="57" s="51" customFormat="1" x14ac:dyDescent="0.2"/>
    <row r="58" s="51" customFormat="1" x14ac:dyDescent="0.2"/>
    <row r="59" s="51" customFormat="1" x14ac:dyDescent="0.2"/>
    <row r="60" s="51" customFormat="1" x14ac:dyDescent="0.2"/>
    <row r="61" s="51" customFormat="1" x14ac:dyDescent="0.2"/>
    <row r="62" s="51" customFormat="1" x14ac:dyDescent="0.2"/>
    <row r="63" s="51" customFormat="1" x14ac:dyDescent="0.2"/>
    <row r="64" s="51" customFormat="1" x14ac:dyDescent="0.2"/>
    <row r="65" s="51" customFormat="1" x14ac:dyDescent="0.2"/>
    <row r="66" s="51" customFormat="1" x14ac:dyDescent="0.2"/>
    <row r="67" s="51" customFormat="1" x14ac:dyDescent="0.2"/>
    <row r="68" s="51" customFormat="1" x14ac:dyDescent="0.2"/>
    <row r="69" s="51" customFormat="1" x14ac:dyDescent="0.2"/>
    <row r="70" s="51" customFormat="1" x14ac:dyDescent="0.2"/>
    <row r="71" s="51" customFormat="1" x14ac:dyDescent="0.2"/>
    <row r="72" s="51" customFormat="1" x14ac:dyDescent="0.2"/>
    <row r="73" s="51" customFormat="1" x14ac:dyDescent="0.2"/>
    <row r="74" s="51" customFormat="1" x14ac:dyDescent="0.2"/>
    <row r="75" s="51" customFormat="1" x14ac:dyDescent="0.2"/>
    <row r="76" s="51" customFormat="1" x14ac:dyDescent="0.2"/>
    <row r="77" s="51" customFormat="1" x14ac:dyDescent="0.2"/>
    <row r="78" s="51" customFormat="1" x14ac:dyDescent="0.2"/>
    <row r="79" s="51" customFormat="1" x14ac:dyDescent="0.2"/>
    <row r="80" s="51" customFormat="1" x14ac:dyDescent="0.2"/>
    <row r="81" s="51" customFormat="1" x14ac:dyDescent="0.2"/>
    <row r="82" s="51" customFormat="1" x14ac:dyDescent="0.2"/>
    <row r="83" s="51" customFormat="1" x14ac:dyDescent="0.2"/>
    <row r="84" s="51" customFormat="1" x14ac:dyDescent="0.2"/>
    <row r="85" s="51" customFormat="1" x14ac:dyDescent="0.2"/>
    <row r="86" s="51" customFormat="1" x14ac:dyDescent="0.2"/>
    <row r="87" s="51" customFormat="1" x14ac:dyDescent="0.2"/>
    <row r="88" s="51" customFormat="1" x14ac:dyDescent="0.2"/>
    <row r="89" s="51" customFormat="1" x14ac:dyDescent="0.2"/>
    <row r="90" s="51" customFormat="1" x14ac:dyDescent="0.2"/>
    <row r="91" s="51" customFormat="1" x14ac:dyDescent="0.2"/>
    <row r="92" s="51" customFormat="1" x14ac:dyDescent="0.2"/>
    <row r="93" s="51" customFormat="1" x14ac:dyDescent="0.2"/>
    <row r="94" s="51" customFormat="1" x14ac:dyDescent="0.2"/>
    <row r="95" s="51" customFormat="1" x14ac:dyDescent="0.2"/>
    <row r="96" s="51" customFormat="1" x14ac:dyDescent="0.2"/>
    <row r="97" spans="1:1" s="51" customFormat="1" x14ac:dyDescent="0.2"/>
    <row r="98" spans="1:1" s="51" customFormat="1" x14ac:dyDescent="0.2"/>
    <row r="99" spans="1:1" s="51" customFormat="1" x14ac:dyDescent="0.2"/>
    <row r="100" spans="1:1" s="51" customFormat="1" x14ac:dyDescent="0.2"/>
    <row r="101" spans="1:1" s="51" customFormat="1" x14ac:dyDescent="0.2"/>
    <row r="102" spans="1:1" s="51" customFormat="1" x14ac:dyDescent="0.2"/>
    <row r="103" spans="1:1" s="51" customFormat="1" x14ac:dyDescent="0.2"/>
    <row r="104" spans="1:1" s="51" customFormat="1" x14ac:dyDescent="0.2"/>
    <row r="105" spans="1:1" s="51" customFormat="1" x14ac:dyDescent="0.2"/>
    <row r="106" spans="1:1" s="51" customFormat="1" x14ac:dyDescent="0.2"/>
    <row r="107" spans="1:1" s="51" customFormat="1" x14ac:dyDescent="0.2"/>
    <row r="108" spans="1:1" s="51" customFormat="1" x14ac:dyDescent="0.2"/>
    <row r="109" spans="1:1" s="32" customFormat="1" x14ac:dyDescent="0.2"/>
    <row r="110" spans="1:1" s="32" customFormat="1" x14ac:dyDescent="0.2"/>
    <row r="111" spans="1:1" x14ac:dyDescent="0.2">
      <c r="A111"/>
    </row>
    <row r="112" spans="1:1" x14ac:dyDescent="0.2">
      <c r="A112"/>
    </row>
    <row r="113" spans="1:1" x14ac:dyDescent="0.2">
      <c r="A113"/>
    </row>
    <row r="114" spans="1:1" x14ac:dyDescent="0.2">
      <c r="A114"/>
    </row>
    <row r="115" spans="1:1" x14ac:dyDescent="0.2">
      <c r="A115"/>
    </row>
    <row r="116" spans="1:1" x14ac:dyDescent="0.2">
      <c r="A116"/>
    </row>
    <row r="117" spans="1:1" x14ac:dyDescent="0.2">
      <c r="A117"/>
    </row>
    <row r="118" spans="1:1" x14ac:dyDescent="0.2">
      <c r="A118"/>
    </row>
    <row r="119" spans="1:1" s="32" customFormat="1" x14ac:dyDescent="0.2"/>
    <row r="120" spans="1:1" s="32" customFormat="1" x14ac:dyDescent="0.2"/>
    <row r="121" spans="1:1" s="32" customFormat="1" x14ac:dyDescent="0.2"/>
    <row r="122" spans="1:1" s="32" customFormat="1" x14ac:dyDescent="0.2"/>
    <row r="123" spans="1:1" s="32" customFormat="1" x14ac:dyDescent="0.2"/>
    <row r="124" spans="1:1" x14ac:dyDescent="0.2">
      <c r="A124"/>
    </row>
    <row r="125" spans="1:1" x14ac:dyDescent="0.2">
      <c r="A125"/>
    </row>
    <row r="126" spans="1:1" x14ac:dyDescent="0.2">
      <c r="A126"/>
    </row>
    <row r="127" spans="1:1" x14ac:dyDescent="0.2">
      <c r="A127"/>
    </row>
    <row r="128" spans="1:1" x14ac:dyDescent="0.2">
      <c r="A128"/>
    </row>
    <row r="129" spans="1:1" x14ac:dyDescent="0.2">
      <c r="A129"/>
    </row>
    <row r="130" spans="1:1" x14ac:dyDescent="0.2">
      <c r="A130"/>
    </row>
    <row r="131" spans="1:1" x14ac:dyDescent="0.2">
      <c r="A131"/>
    </row>
    <row r="132" spans="1:1" x14ac:dyDescent="0.2">
      <c r="A132"/>
    </row>
    <row r="133" spans="1:1" x14ac:dyDescent="0.2">
      <c r="A133"/>
    </row>
    <row r="134" spans="1:1" x14ac:dyDescent="0.2">
      <c r="A134"/>
    </row>
    <row r="135" spans="1:1" x14ac:dyDescent="0.2">
      <c r="A135"/>
    </row>
    <row r="136" spans="1:1" x14ac:dyDescent="0.2">
      <c r="A136"/>
    </row>
    <row r="137" spans="1:1" x14ac:dyDescent="0.2">
      <c r="A137"/>
    </row>
    <row r="138" spans="1:1" x14ac:dyDescent="0.2">
      <c r="A138"/>
    </row>
    <row r="139" spans="1:1" x14ac:dyDescent="0.2">
      <c r="A139"/>
    </row>
    <row r="140" spans="1:1" x14ac:dyDescent="0.2">
      <c r="A140"/>
    </row>
    <row r="141" spans="1:1" x14ac:dyDescent="0.2">
      <c r="A141"/>
    </row>
    <row r="142" spans="1:1" x14ac:dyDescent="0.2">
      <c r="A142"/>
    </row>
    <row r="143" spans="1:1" x14ac:dyDescent="0.2">
      <c r="A143"/>
    </row>
    <row r="144" spans="1:1" x14ac:dyDescent="0.2">
      <c r="A144"/>
    </row>
    <row r="145" spans="1:1" x14ac:dyDescent="0.2">
      <c r="A145"/>
    </row>
    <row r="146" spans="1:1" x14ac:dyDescent="0.2">
      <c r="A146"/>
    </row>
    <row r="147" spans="1:1" x14ac:dyDescent="0.2">
      <c r="A147"/>
    </row>
    <row r="148" spans="1:1" x14ac:dyDescent="0.2">
      <c r="A148"/>
    </row>
    <row r="149" spans="1:1" x14ac:dyDescent="0.2">
      <c r="A149"/>
    </row>
    <row r="150" spans="1:1" x14ac:dyDescent="0.2">
      <c r="A150"/>
    </row>
    <row r="151" spans="1:1" x14ac:dyDescent="0.2">
      <c r="A151"/>
    </row>
    <row r="152" spans="1:1" x14ac:dyDescent="0.2">
      <c r="A152"/>
    </row>
    <row r="153" spans="1:1" x14ac:dyDescent="0.2">
      <c r="A153"/>
    </row>
    <row r="154" spans="1:1" x14ac:dyDescent="0.2">
      <c r="A154"/>
    </row>
    <row r="155" spans="1:1" x14ac:dyDescent="0.2">
      <c r="A155"/>
    </row>
    <row r="156" spans="1:1" x14ac:dyDescent="0.2">
      <c r="A156"/>
    </row>
    <row r="157" spans="1:1" x14ac:dyDescent="0.2">
      <c r="A157"/>
    </row>
    <row r="158" spans="1:1" x14ac:dyDescent="0.2">
      <c r="A158"/>
    </row>
    <row r="159" spans="1:1" x14ac:dyDescent="0.2">
      <c r="A159"/>
    </row>
    <row r="160" spans="1:1" x14ac:dyDescent="0.2">
      <c r="A160"/>
    </row>
    <row r="161" spans="1:1" x14ac:dyDescent="0.2">
      <c r="A161"/>
    </row>
    <row r="162" spans="1:1" x14ac:dyDescent="0.2">
      <c r="A162"/>
    </row>
    <row r="163" spans="1:1" x14ac:dyDescent="0.2">
      <c r="A163"/>
    </row>
    <row r="164" spans="1:1" x14ac:dyDescent="0.2">
      <c r="A164"/>
    </row>
    <row r="165" spans="1:1" x14ac:dyDescent="0.2">
      <c r="A165"/>
    </row>
    <row r="166" spans="1:1" x14ac:dyDescent="0.2">
      <c r="A166"/>
    </row>
    <row r="167" spans="1:1" x14ac:dyDescent="0.2">
      <c r="A167"/>
    </row>
    <row r="168" spans="1:1" x14ac:dyDescent="0.2">
      <c r="A168"/>
    </row>
    <row r="169" spans="1:1" x14ac:dyDescent="0.2">
      <c r="A169"/>
    </row>
    <row r="170" spans="1:1" x14ac:dyDescent="0.2">
      <c r="A170"/>
    </row>
    <row r="171" spans="1:1" x14ac:dyDescent="0.2">
      <c r="A171"/>
    </row>
    <row r="172" spans="1:1" x14ac:dyDescent="0.2">
      <c r="A172"/>
    </row>
    <row r="173" spans="1:1" x14ac:dyDescent="0.2">
      <c r="A173"/>
    </row>
    <row r="174" spans="1:1" x14ac:dyDescent="0.2">
      <c r="A174"/>
    </row>
    <row r="175" spans="1:1" x14ac:dyDescent="0.2">
      <c r="A175"/>
    </row>
    <row r="176" spans="1:1" x14ac:dyDescent="0.2">
      <c r="A176"/>
    </row>
    <row r="177" spans="1:1" x14ac:dyDescent="0.2">
      <c r="A177"/>
    </row>
    <row r="178" spans="1:1" x14ac:dyDescent="0.2">
      <c r="A178"/>
    </row>
    <row r="179" spans="1:1" x14ac:dyDescent="0.2">
      <c r="A179"/>
    </row>
    <row r="180" spans="1:1" x14ac:dyDescent="0.2">
      <c r="A180"/>
    </row>
    <row r="181" spans="1:1" x14ac:dyDescent="0.2">
      <c r="A181"/>
    </row>
    <row r="182" spans="1:1" x14ac:dyDescent="0.2">
      <c r="A182"/>
    </row>
    <row r="183" spans="1:1" x14ac:dyDescent="0.2">
      <c r="A183"/>
    </row>
    <row r="184" spans="1:1" x14ac:dyDescent="0.2">
      <c r="A184"/>
    </row>
    <row r="185" spans="1:1" x14ac:dyDescent="0.2">
      <c r="A185"/>
    </row>
    <row r="186" spans="1:1" x14ac:dyDescent="0.2">
      <c r="A186"/>
    </row>
    <row r="187" spans="1:1" x14ac:dyDescent="0.2">
      <c r="A187"/>
    </row>
    <row r="188" spans="1:1" x14ac:dyDescent="0.2">
      <c r="A188"/>
    </row>
    <row r="189" spans="1:1" x14ac:dyDescent="0.2">
      <c r="A189"/>
    </row>
    <row r="190" spans="1:1" x14ac:dyDescent="0.2">
      <c r="A190"/>
    </row>
    <row r="191" spans="1:1" x14ac:dyDescent="0.2">
      <c r="A191"/>
    </row>
    <row r="192" spans="1:1" x14ac:dyDescent="0.2">
      <c r="A192"/>
    </row>
    <row r="193" spans="1:1" x14ac:dyDescent="0.2">
      <c r="A193"/>
    </row>
    <row r="194" spans="1:1" x14ac:dyDescent="0.2">
      <c r="A194"/>
    </row>
    <row r="195" spans="1:1" x14ac:dyDescent="0.2">
      <c r="A195"/>
    </row>
    <row r="196" spans="1:1" x14ac:dyDescent="0.2">
      <c r="A196"/>
    </row>
    <row r="197" spans="1:1" x14ac:dyDescent="0.2">
      <c r="A197"/>
    </row>
    <row r="198" spans="1:1" x14ac:dyDescent="0.2">
      <c r="A198"/>
    </row>
    <row r="199" spans="1:1" x14ac:dyDescent="0.2">
      <c r="A199"/>
    </row>
    <row r="200" spans="1:1" x14ac:dyDescent="0.2">
      <c r="A200"/>
    </row>
    <row r="201" spans="1:1" x14ac:dyDescent="0.2">
      <c r="A201"/>
    </row>
    <row r="202" spans="1:1" x14ac:dyDescent="0.2">
      <c r="A202"/>
    </row>
    <row r="203" spans="1:1" x14ac:dyDescent="0.2">
      <c r="A203"/>
    </row>
  </sheetData>
  <pageMargins left="0.31496062992125984" right="0.11811023622047245" top="0.74803149606299213" bottom="0.74803149606299213" header="0.31496062992125984" footer="0.31496062992125984"/>
  <pageSetup paperSize="9" orientation="landscape" r:id="rId1"/>
  <headerFooter>
    <oddFooter>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tabSelected="1" topLeftCell="B1" zoomScaleNormal="100" workbookViewId="0">
      <pane ySplit="4" topLeftCell="A5" activePane="bottomLeft" state="frozenSplit"/>
      <selection activeCell="B1" sqref="B1"/>
      <selection pane="bottomLeft" activeCell="K18" sqref="K18"/>
    </sheetView>
  </sheetViews>
  <sheetFormatPr defaultRowHeight="12" x14ac:dyDescent="0.2"/>
  <cols>
    <col min="1" max="1" width="9.5" style="32" hidden="1" customWidth="1"/>
    <col min="3" max="3" width="50.5" customWidth="1"/>
    <col min="4" max="4" width="14" hidden="1" customWidth="1"/>
    <col min="5" max="5" width="15.1640625" hidden="1" customWidth="1"/>
    <col min="6" max="6" width="13.5" customWidth="1"/>
    <col min="7" max="7" width="16.5" customWidth="1"/>
    <col min="8" max="9" width="13.6640625" customWidth="1"/>
    <col min="10" max="10" width="58" customWidth="1"/>
  </cols>
  <sheetData>
    <row r="1" spans="1:10" s="51" customFormat="1" ht="15" customHeight="1" x14ac:dyDescent="0.2">
      <c r="B1" s="51" t="s">
        <v>235</v>
      </c>
    </row>
    <row r="2" spans="1:10" s="51" customFormat="1" x14ac:dyDescent="0.2"/>
    <row r="3" spans="1:10" ht="12.75" x14ac:dyDescent="0.2">
      <c r="A3" s="18"/>
      <c r="B3" s="18"/>
      <c r="C3" s="18" t="s">
        <v>109</v>
      </c>
      <c r="D3" s="20" t="s">
        <v>0</v>
      </c>
      <c r="E3" s="18" t="s">
        <v>1</v>
      </c>
      <c r="F3" s="20" t="s">
        <v>2</v>
      </c>
      <c r="G3" s="20" t="s">
        <v>3</v>
      </c>
      <c r="H3" s="20" t="s">
        <v>4</v>
      </c>
      <c r="I3" s="20" t="s">
        <v>31</v>
      </c>
      <c r="J3" s="20" t="s">
        <v>32</v>
      </c>
    </row>
    <row r="4" spans="1:10" ht="25.5" x14ac:dyDescent="0.2">
      <c r="A4" s="45" t="s">
        <v>191</v>
      </c>
      <c r="B4" s="23"/>
      <c r="C4" s="23"/>
      <c r="D4" s="24" t="s">
        <v>236</v>
      </c>
      <c r="E4" s="24" t="s">
        <v>237</v>
      </c>
      <c r="F4" s="26">
        <v>2017</v>
      </c>
      <c r="G4" s="9" t="s">
        <v>238</v>
      </c>
      <c r="H4" s="26" t="s">
        <v>5</v>
      </c>
      <c r="I4" s="24" t="s">
        <v>239</v>
      </c>
      <c r="J4" s="27"/>
    </row>
    <row r="5" spans="1:10" ht="20.100000000000001" customHeight="1" x14ac:dyDescent="0.2">
      <c r="A5" s="43"/>
      <c r="B5" s="66"/>
      <c r="C5" s="17"/>
      <c r="D5" s="62"/>
      <c r="E5" s="41"/>
      <c r="F5" s="62"/>
      <c r="G5" s="41"/>
      <c r="H5" s="96"/>
      <c r="I5" s="115"/>
      <c r="J5" s="108"/>
    </row>
    <row r="6" spans="1:10" s="138" customFormat="1" ht="12.75" x14ac:dyDescent="0.2">
      <c r="A6" s="150"/>
      <c r="B6" s="154" t="s">
        <v>190</v>
      </c>
      <c r="C6" s="139" t="s">
        <v>125</v>
      </c>
      <c r="D6" s="140">
        <v>257300</v>
      </c>
      <c r="E6" s="141">
        <v>0</v>
      </c>
      <c r="F6" s="140">
        <v>257300</v>
      </c>
      <c r="G6" s="141">
        <v>0</v>
      </c>
      <c r="H6" s="140">
        <f t="shared" ref="H6:H37" si="0">SUM(F6-G6)</f>
        <v>257300</v>
      </c>
      <c r="I6" s="164">
        <v>257300</v>
      </c>
      <c r="J6" s="176" t="s">
        <v>387</v>
      </c>
    </row>
    <row r="7" spans="1:10" s="138" customFormat="1" ht="12.75" x14ac:dyDescent="0.2">
      <c r="A7" s="150"/>
      <c r="B7" s="154" t="s">
        <v>374</v>
      </c>
      <c r="C7" s="139" t="s">
        <v>260</v>
      </c>
      <c r="D7" s="140">
        <v>0</v>
      </c>
      <c r="E7" s="141">
        <v>0</v>
      </c>
      <c r="F7" s="140">
        <v>357000</v>
      </c>
      <c r="G7" s="141">
        <v>0</v>
      </c>
      <c r="H7" s="140">
        <f t="shared" si="0"/>
        <v>357000</v>
      </c>
      <c r="I7" s="165">
        <v>357000</v>
      </c>
      <c r="J7" s="176" t="s">
        <v>387</v>
      </c>
    </row>
    <row r="8" spans="1:10" s="138" customFormat="1" ht="25.5" x14ac:dyDescent="0.2">
      <c r="A8" s="150"/>
      <c r="B8" s="148" t="s">
        <v>126</v>
      </c>
      <c r="C8" s="151" t="s">
        <v>261</v>
      </c>
      <c r="D8" s="140">
        <v>1519500</v>
      </c>
      <c r="E8" s="141">
        <v>560615.65</v>
      </c>
      <c r="F8" s="140">
        <v>965260</v>
      </c>
      <c r="G8" s="141">
        <v>6376.12</v>
      </c>
      <c r="H8" s="140">
        <f t="shared" si="0"/>
        <v>958883.88</v>
      </c>
      <c r="I8" s="165">
        <v>965260</v>
      </c>
      <c r="J8" s="176"/>
    </row>
    <row r="9" spans="1:10" s="138" customFormat="1" ht="12.75" x14ac:dyDescent="0.2">
      <c r="A9" s="150"/>
      <c r="B9" s="148" t="s">
        <v>127</v>
      </c>
      <c r="C9" s="151" t="s">
        <v>128</v>
      </c>
      <c r="D9" s="140">
        <v>2093530</v>
      </c>
      <c r="E9" s="141">
        <v>3177325.5</v>
      </c>
      <c r="F9" s="140">
        <v>-1243507</v>
      </c>
      <c r="G9" s="141">
        <v>-159711.53</v>
      </c>
      <c r="H9" s="140">
        <f t="shared" si="0"/>
        <v>-1083795.47</v>
      </c>
      <c r="I9" s="165">
        <v>-1083795.47</v>
      </c>
      <c r="J9" s="176"/>
    </row>
    <row r="10" spans="1:10" s="138" customFormat="1" ht="12.75" x14ac:dyDescent="0.2">
      <c r="A10" s="150"/>
      <c r="B10" s="148" t="s">
        <v>129</v>
      </c>
      <c r="C10" s="151" t="s">
        <v>130</v>
      </c>
      <c r="D10" s="140">
        <v>1900000</v>
      </c>
      <c r="E10" s="141">
        <v>822995.63</v>
      </c>
      <c r="F10" s="140">
        <v>1077005</v>
      </c>
      <c r="G10" s="141">
        <v>0</v>
      </c>
      <c r="H10" s="140">
        <f t="shared" si="0"/>
        <v>1077005</v>
      </c>
      <c r="I10" s="165">
        <v>0</v>
      </c>
      <c r="J10" s="176"/>
    </row>
    <row r="11" spans="1:10" s="138" customFormat="1" ht="12.75" x14ac:dyDescent="0.2">
      <c r="A11" s="150"/>
      <c r="B11" s="148" t="s">
        <v>131</v>
      </c>
      <c r="C11" s="151" t="s">
        <v>132</v>
      </c>
      <c r="D11" s="140">
        <v>1955500</v>
      </c>
      <c r="E11" s="141">
        <v>822518.62</v>
      </c>
      <c r="F11" s="140">
        <v>1744145</v>
      </c>
      <c r="G11" s="141">
        <v>611163.85</v>
      </c>
      <c r="H11" s="140">
        <f t="shared" si="0"/>
        <v>1132981.1499999999</v>
      </c>
      <c r="I11" s="165">
        <v>1744145</v>
      </c>
      <c r="J11" s="176"/>
    </row>
    <row r="12" spans="1:10" s="138" customFormat="1" ht="12.75" x14ac:dyDescent="0.2">
      <c r="A12" s="150"/>
      <c r="B12" s="148" t="s">
        <v>262</v>
      </c>
      <c r="C12" s="151" t="s">
        <v>263</v>
      </c>
      <c r="D12" s="140">
        <v>0</v>
      </c>
      <c r="E12" s="141">
        <v>20071.560000000001</v>
      </c>
      <c r="F12" s="140">
        <v>1990190</v>
      </c>
      <c r="G12" s="141">
        <v>20071.560000000001</v>
      </c>
      <c r="H12" s="140">
        <f t="shared" si="0"/>
        <v>1970118.44</v>
      </c>
      <c r="I12" s="165">
        <v>1990190</v>
      </c>
      <c r="J12" s="176"/>
    </row>
    <row r="13" spans="1:10" s="138" customFormat="1" ht="12.75" x14ac:dyDescent="0.2">
      <c r="A13" s="150"/>
      <c r="B13" s="160" t="s">
        <v>133</v>
      </c>
      <c r="C13" s="163" t="s">
        <v>134</v>
      </c>
      <c r="D13" s="162">
        <v>-872040</v>
      </c>
      <c r="E13" s="159">
        <v>0</v>
      </c>
      <c r="F13" s="162">
        <v>18690</v>
      </c>
      <c r="G13" s="159">
        <v>0</v>
      </c>
      <c r="H13" s="162">
        <f t="shared" si="0"/>
        <v>18690</v>
      </c>
      <c r="I13" s="166">
        <v>0</v>
      </c>
      <c r="J13" s="176"/>
    </row>
    <row r="14" spans="1:10" s="138" customFormat="1" ht="24.75" customHeight="1" x14ac:dyDescent="0.2">
      <c r="A14" s="150"/>
      <c r="B14" s="160" t="s">
        <v>135</v>
      </c>
      <c r="C14" s="163" t="s">
        <v>261</v>
      </c>
      <c r="D14" s="162">
        <v>2058420</v>
      </c>
      <c r="E14" s="159">
        <v>415967</v>
      </c>
      <c r="F14" s="162">
        <v>1932767</v>
      </c>
      <c r="G14" s="159">
        <v>290314</v>
      </c>
      <c r="H14" s="162">
        <f t="shared" si="0"/>
        <v>1642453</v>
      </c>
      <c r="I14" s="166">
        <v>1932767</v>
      </c>
      <c r="J14" s="176"/>
    </row>
    <row r="15" spans="1:10" s="138" customFormat="1" ht="28.9" customHeight="1" x14ac:dyDescent="0.2">
      <c r="A15" s="150"/>
      <c r="B15" s="160" t="s">
        <v>136</v>
      </c>
      <c r="C15" s="163" t="s">
        <v>264</v>
      </c>
      <c r="D15" s="162">
        <v>1000000</v>
      </c>
      <c r="E15" s="159">
        <v>1568519.94</v>
      </c>
      <c r="F15" s="162">
        <v>560382</v>
      </c>
      <c r="G15" s="159">
        <v>128901</v>
      </c>
      <c r="H15" s="162">
        <f t="shared" si="0"/>
        <v>431481</v>
      </c>
      <c r="I15" s="177">
        <v>560382</v>
      </c>
      <c r="J15" s="182" t="s">
        <v>391</v>
      </c>
    </row>
    <row r="16" spans="1:10" s="138" customFormat="1" ht="24.75" customHeight="1" x14ac:dyDescent="0.2">
      <c r="A16" s="150"/>
      <c r="B16" s="160" t="s">
        <v>137</v>
      </c>
      <c r="C16" s="163" t="s">
        <v>138</v>
      </c>
      <c r="D16" s="162">
        <v>1000000</v>
      </c>
      <c r="E16" s="159">
        <v>497324.98</v>
      </c>
      <c r="F16" s="162">
        <v>502674</v>
      </c>
      <c r="G16" s="159">
        <v>0</v>
      </c>
      <c r="H16" s="162">
        <f t="shared" si="0"/>
        <v>502674</v>
      </c>
      <c r="I16" s="166">
        <v>502674</v>
      </c>
      <c r="J16" s="176"/>
    </row>
    <row r="17" spans="1:10" s="138" customFormat="1" ht="25.5" x14ac:dyDescent="0.2">
      <c r="A17" s="150"/>
      <c r="B17" s="160" t="s">
        <v>265</v>
      </c>
      <c r="C17" s="163" t="s">
        <v>266</v>
      </c>
      <c r="D17" s="162">
        <v>0</v>
      </c>
      <c r="E17" s="159">
        <v>0</v>
      </c>
      <c r="F17" s="162">
        <v>3961580</v>
      </c>
      <c r="G17" s="159">
        <v>0</v>
      </c>
      <c r="H17" s="162">
        <f t="shared" si="0"/>
        <v>3961580</v>
      </c>
      <c r="I17" s="166">
        <v>3961580</v>
      </c>
      <c r="J17" s="176"/>
    </row>
    <row r="18" spans="1:10" s="138" customFormat="1" ht="12.75" x14ac:dyDescent="0.2">
      <c r="A18" s="150"/>
      <c r="B18" s="148" t="s">
        <v>139</v>
      </c>
      <c r="C18" s="151" t="s">
        <v>267</v>
      </c>
      <c r="D18" s="140">
        <v>7200000</v>
      </c>
      <c r="E18" s="141">
        <v>4234797.18</v>
      </c>
      <c r="F18" s="140">
        <v>3488194</v>
      </c>
      <c r="G18" s="141">
        <v>0</v>
      </c>
      <c r="H18" s="140">
        <f t="shared" si="0"/>
        <v>3488194</v>
      </c>
      <c r="I18" s="165">
        <v>2488194</v>
      </c>
      <c r="J18" s="176" t="s">
        <v>392</v>
      </c>
    </row>
    <row r="19" spans="1:10" s="138" customFormat="1" ht="17.45" customHeight="1" x14ac:dyDescent="0.2">
      <c r="A19" s="150"/>
      <c r="B19" s="160" t="s">
        <v>140</v>
      </c>
      <c r="C19" s="163" t="s">
        <v>141</v>
      </c>
      <c r="D19" s="162">
        <v>5000000</v>
      </c>
      <c r="E19" s="159">
        <v>985708.81</v>
      </c>
      <c r="F19" s="162">
        <v>4239688</v>
      </c>
      <c r="G19" s="159">
        <v>225397</v>
      </c>
      <c r="H19" s="162">
        <f t="shared" si="0"/>
        <v>4014291</v>
      </c>
      <c r="I19" s="166">
        <v>4239688</v>
      </c>
      <c r="J19" s="176" t="s">
        <v>392</v>
      </c>
    </row>
    <row r="20" spans="1:10" s="138" customFormat="1" ht="12.75" x14ac:dyDescent="0.2">
      <c r="A20" s="150"/>
      <c r="B20" s="148" t="s">
        <v>142</v>
      </c>
      <c r="C20" s="151" t="s">
        <v>143</v>
      </c>
      <c r="D20" s="140">
        <v>1121100</v>
      </c>
      <c r="E20" s="141">
        <v>80218.22</v>
      </c>
      <c r="F20" s="140">
        <v>1044882</v>
      </c>
      <c r="G20" s="141">
        <v>4000</v>
      </c>
      <c r="H20" s="140">
        <f t="shared" si="0"/>
        <v>1040882</v>
      </c>
      <c r="I20" s="165">
        <v>0</v>
      </c>
      <c r="J20" s="176" t="s">
        <v>393</v>
      </c>
    </row>
    <row r="21" spans="1:10" s="138" customFormat="1" ht="14.45" customHeight="1" x14ac:dyDescent="0.2">
      <c r="A21" s="150"/>
      <c r="B21" s="148" t="s">
        <v>144</v>
      </c>
      <c r="C21" s="151" t="s">
        <v>145</v>
      </c>
      <c r="D21" s="140">
        <v>234000</v>
      </c>
      <c r="E21" s="141">
        <v>228975.52</v>
      </c>
      <c r="F21" s="140">
        <v>5024</v>
      </c>
      <c r="G21" s="141">
        <v>0</v>
      </c>
      <c r="H21" s="140">
        <f t="shared" si="0"/>
        <v>5024</v>
      </c>
      <c r="I21" s="165">
        <v>0</v>
      </c>
      <c r="J21" s="176" t="s">
        <v>381</v>
      </c>
    </row>
    <row r="22" spans="1:10" s="138" customFormat="1" ht="26.65" customHeight="1" x14ac:dyDescent="0.2">
      <c r="A22" s="150"/>
      <c r="B22" s="160" t="s">
        <v>146</v>
      </c>
      <c r="C22" s="163" t="s">
        <v>147</v>
      </c>
      <c r="D22" s="162">
        <v>1000000</v>
      </c>
      <c r="E22" s="159">
        <v>753223.24</v>
      </c>
      <c r="F22" s="162">
        <v>1579693</v>
      </c>
      <c r="G22" s="159">
        <v>32916.47</v>
      </c>
      <c r="H22" s="162">
        <f t="shared" si="0"/>
        <v>1546776.53</v>
      </c>
      <c r="I22" s="166">
        <v>1579693</v>
      </c>
      <c r="J22" s="182" t="s">
        <v>392</v>
      </c>
    </row>
    <row r="23" spans="1:10" s="138" customFormat="1" ht="25.9" customHeight="1" x14ac:dyDescent="0.2">
      <c r="A23" s="150"/>
      <c r="B23" s="160" t="s">
        <v>211</v>
      </c>
      <c r="C23" s="163" t="s">
        <v>212</v>
      </c>
      <c r="D23" s="162">
        <v>0</v>
      </c>
      <c r="E23" s="159">
        <v>302767.5</v>
      </c>
      <c r="F23" s="162">
        <v>3776707</v>
      </c>
      <c r="G23" s="159">
        <v>79475</v>
      </c>
      <c r="H23" s="162">
        <f t="shared" si="0"/>
        <v>3697232</v>
      </c>
      <c r="I23" s="166">
        <v>3776707</v>
      </c>
      <c r="J23" s="182" t="s">
        <v>394</v>
      </c>
    </row>
    <row r="24" spans="1:10" s="138" customFormat="1" ht="28.15" customHeight="1" x14ac:dyDescent="0.2">
      <c r="A24" s="150"/>
      <c r="B24" s="160" t="s">
        <v>234</v>
      </c>
      <c r="C24" s="163" t="s">
        <v>268</v>
      </c>
      <c r="D24" s="162">
        <v>4000000</v>
      </c>
      <c r="E24" s="159">
        <v>1568834.34</v>
      </c>
      <c r="F24" s="162">
        <v>4598956</v>
      </c>
      <c r="G24" s="159">
        <v>167790</v>
      </c>
      <c r="H24" s="162">
        <f t="shared" si="0"/>
        <v>4431166</v>
      </c>
      <c r="I24" s="166">
        <v>3000000</v>
      </c>
      <c r="J24" s="182" t="s">
        <v>392</v>
      </c>
    </row>
    <row r="25" spans="1:10" s="138" customFormat="1" ht="26.45" customHeight="1" x14ac:dyDescent="0.2">
      <c r="A25" s="152"/>
      <c r="B25" s="160" t="s">
        <v>148</v>
      </c>
      <c r="C25" s="163" t="s">
        <v>269</v>
      </c>
      <c r="D25" s="162">
        <v>5000000</v>
      </c>
      <c r="E25" s="159">
        <v>3376133.41</v>
      </c>
      <c r="F25" s="162">
        <v>3164139</v>
      </c>
      <c r="G25" s="159">
        <v>1540272.48</v>
      </c>
      <c r="H25" s="162">
        <f t="shared" si="0"/>
        <v>1623866.52</v>
      </c>
      <c r="I25" s="166">
        <v>3164139</v>
      </c>
      <c r="J25" s="170" t="s">
        <v>391</v>
      </c>
    </row>
    <row r="26" spans="1:10" s="138" customFormat="1" ht="24.75" customHeight="1" x14ac:dyDescent="0.2">
      <c r="A26" s="150"/>
      <c r="B26" s="160" t="s">
        <v>270</v>
      </c>
      <c r="C26" s="163" t="s">
        <v>271</v>
      </c>
      <c r="D26" s="162">
        <v>0</v>
      </c>
      <c r="E26" s="159">
        <v>1073440</v>
      </c>
      <c r="F26" s="162">
        <v>-647900</v>
      </c>
      <c r="G26" s="159">
        <v>425540</v>
      </c>
      <c r="H26" s="162">
        <f t="shared" si="0"/>
        <v>-1073440</v>
      </c>
      <c r="I26" s="166">
        <v>-2500000</v>
      </c>
      <c r="J26" s="170" t="s">
        <v>391</v>
      </c>
    </row>
    <row r="27" spans="1:10" s="138" customFormat="1" ht="12.75" x14ac:dyDescent="0.2">
      <c r="A27" s="150"/>
      <c r="B27" s="148" t="s">
        <v>149</v>
      </c>
      <c r="C27" s="151" t="s">
        <v>150</v>
      </c>
      <c r="D27" s="140">
        <v>140000</v>
      </c>
      <c r="E27" s="141">
        <v>105000</v>
      </c>
      <c r="F27" s="140">
        <v>35000</v>
      </c>
      <c r="G27" s="141">
        <v>0</v>
      </c>
      <c r="H27" s="140">
        <f t="shared" si="0"/>
        <v>35000</v>
      </c>
      <c r="I27" s="164">
        <v>35000</v>
      </c>
      <c r="J27" s="176" t="s">
        <v>395</v>
      </c>
    </row>
    <row r="28" spans="1:10" s="138" customFormat="1" ht="12.75" x14ac:dyDescent="0.2">
      <c r="A28" s="150"/>
      <c r="B28" s="148" t="s">
        <v>213</v>
      </c>
      <c r="C28" s="151" t="s">
        <v>214</v>
      </c>
      <c r="D28" s="140">
        <v>150000</v>
      </c>
      <c r="E28" s="141">
        <v>222277.87</v>
      </c>
      <c r="F28" s="140">
        <v>350179</v>
      </c>
      <c r="G28" s="141">
        <v>215806.49</v>
      </c>
      <c r="H28" s="140">
        <f t="shared" si="0"/>
        <v>134372.51</v>
      </c>
      <c r="I28" s="164">
        <v>350179</v>
      </c>
      <c r="J28" s="176" t="s">
        <v>396</v>
      </c>
    </row>
    <row r="29" spans="1:10" s="138" customFormat="1" ht="24.75" customHeight="1" x14ac:dyDescent="0.2">
      <c r="A29" s="150"/>
      <c r="B29" s="160" t="s">
        <v>151</v>
      </c>
      <c r="C29" s="163" t="s">
        <v>152</v>
      </c>
      <c r="D29" s="162">
        <v>200000</v>
      </c>
      <c r="E29" s="159">
        <v>27009</v>
      </c>
      <c r="F29" s="162">
        <v>172991</v>
      </c>
      <c r="G29" s="159">
        <v>0</v>
      </c>
      <c r="H29" s="162">
        <f t="shared" si="0"/>
        <v>172991</v>
      </c>
      <c r="I29" s="168">
        <v>172000</v>
      </c>
      <c r="J29" s="183" t="s">
        <v>397</v>
      </c>
    </row>
    <row r="30" spans="1:10" s="138" customFormat="1" ht="28.9" customHeight="1" x14ac:dyDescent="0.2">
      <c r="A30" s="150"/>
      <c r="B30" s="160" t="s">
        <v>153</v>
      </c>
      <c r="C30" s="163" t="s">
        <v>154</v>
      </c>
      <c r="D30" s="162">
        <v>508000</v>
      </c>
      <c r="E30" s="159">
        <v>793775.41</v>
      </c>
      <c r="F30" s="162">
        <v>416279</v>
      </c>
      <c r="G30" s="159">
        <v>184913.94</v>
      </c>
      <c r="H30" s="162">
        <f t="shared" si="0"/>
        <v>231365.06</v>
      </c>
      <c r="I30" s="168">
        <v>517000</v>
      </c>
      <c r="J30" s="184" t="s">
        <v>398</v>
      </c>
    </row>
    <row r="31" spans="1:10" s="138" customFormat="1" ht="24.75" customHeight="1" x14ac:dyDescent="0.2">
      <c r="A31" s="150"/>
      <c r="B31" s="160" t="s">
        <v>155</v>
      </c>
      <c r="C31" s="167" t="s">
        <v>390</v>
      </c>
      <c r="D31" s="162">
        <v>304800</v>
      </c>
      <c r="E31" s="159">
        <v>151290.06</v>
      </c>
      <c r="F31" s="162">
        <v>551987</v>
      </c>
      <c r="G31" s="159">
        <v>87986.96</v>
      </c>
      <c r="H31" s="162">
        <f t="shared" si="0"/>
        <v>464000.04</v>
      </c>
      <c r="I31" s="168">
        <v>500000</v>
      </c>
      <c r="J31" s="184" t="s">
        <v>399</v>
      </c>
    </row>
    <row r="32" spans="1:10" s="138" customFormat="1" ht="24.75" customHeight="1" x14ac:dyDescent="0.2">
      <c r="A32" s="150"/>
      <c r="B32" s="148" t="s">
        <v>272</v>
      </c>
      <c r="C32" s="151" t="s">
        <v>273</v>
      </c>
      <c r="D32" s="140">
        <v>0</v>
      </c>
      <c r="E32" s="141">
        <v>177860</v>
      </c>
      <c r="F32" s="140">
        <v>181700</v>
      </c>
      <c r="G32" s="141">
        <v>177860</v>
      </c>
      <c r="H32" s="140">
        <f t="shared" si="0"/>
        <v>3840</v>
      </c>
      <c r="I32" s="164"/>
      <c r="J32" s="178" t="s">
        <v>381</v>
      </c>
    </row>
    <row r="33" spans="1:10" s="138" customFormat="1" ht="24.75" customHeight="1" x14ac:dyDescent="0.2">
      <c r="A33" s="150"/>
      <c r="B33" s="180" t="s">
        <v>156</v>
      </c>
      <c r="C33" s="163" t="s">
        <v>157</v>
      </c>
      <c r="D33" s="162">
        <v>726202</v>
      </c>
      <c r="E33" s="159">
        <v>545308.49</v>
      </c>
      <c r="F33" s="162">
        <v>180893</v>
      </c>
      <c r="G33" s="159">
        <v>0</v>
      </c>
      <c r="H33" s="162">
        <f t="shared" si="0"/>
        <v>180893</v>
      </c>
      <c r="I33" s="181">
        <v>180000</v>
      </c>
      <c r="J33" s="184" t="s">
        <v>400</v>
      </c>
    </row>
    <row r="34" spans="1:10" s="138" customFormat="1" ht="24.75" customHeight="1" x14ac:dyDescent="0.2">
      <c r="A34" s="150"/>
      <c r="B34" s="160" t="s">
        <v>158</v>
      </c>
      <c r="C34" s="163" t="s">
        <v>159</v>
      </c>
      <c r="D34" s="162">
        <v>1535710</v>
      </c>
      <c r="E34" s="159">
        <v>274000</v>
      </c>
      <c r="F34" s="162">
        <v>3356750</v>
      </c>
      <c r="G34" s="159">
        <v>0</v>
      </c>
      <c r="H34" s="162">
        <f t="shared" si="0"/>
        <v>3356750</v>
      </c>
      <c r="I34" s="181">
        <v>0</v>
      </c>
      <c r="J34" s="184" t="s">
        <v>401</v>
      </c>
    </row>
    <row r="35" spans="1:10" s="138" customFormat="1" ht="24.75" customHeight="1" x14ac:dyDescent="0.2">
      <c r="A35" s="150"/>
      <c r="B35" s="160" t="s">
        <v>274</v>
      </c>
      <c r="C35" s="163" t="s">
        <v>275</v>
      </c>
      <c r="D35" s="162">
        <v>0</v>
      </c>
      <c r="E35" s="159">
        <v>0</v>
      </c>
      <c r="F35" s="162">
        <v>154740</v>
      </c>
      <c r="G35" s="159">
        <v>0</v>
      </c>
      <c r="H35" s="162">
        <f t="shared" si="0"/>
        <v>154740</v>
      </c>
      <c r="I35" s="181">
        <v>150000</v>
      </c>
      <c r="J35" s="184" t="s">
        <v>402</v>
      </c>
    </row>
    <row r="36" spans="1:10" s="138" customFormat="1" ht="24.75" customHeight="1" x14ac:dyDescent="0.2">
      <c r="A36" s="150"/>
      <c r="B36" s="146" t="s">
        <v>160</v>
      </c>
      <c r="C36" s="151" t="s">
        <v>161</v>
      </c>
      <c r="D36" s="140">
        <v>68076217</v>
      </c>
      <c r="E36" s="141">
        <v>72145762.040000007</v>
      </c>
      <c r="F36" s="140">
        <v>201874</v>
      </c>
      <c r="G36" s="141">
        <v>4527450.93</v>
      </c>
      <c r="H36" s="140">
        <f t="shared" si="0"/>
        <v>-4325576.93</v>
      </c>
      <c r="I36" s="164">
        <v>5000000</v>
      </c>
      <c r="J36" s="178" t="s">
        <v>403</v>
      </c>
    </row>
    <row r="37" spans="1:10" s="138" customFormat="1" ht="24.75" customHeight="1" x14ac:dyDescent="0.2">
      <c r="A37" s="150"/>
      <c r="B37" s="146" t="s">
        <v>162</v>
      </c>
      <c r="C37" s="151" t="s">
        <v>276</v>
      </c>
      <c r="D37" s="140">
        <v>1939963</v>
      </c>
      <c r="E37" s="141">
        <v>1960674.5</v>
      </c>
      <c r="F37" s="140">
        <v>1558033</v>
      </c>
      <c r="G37" s="141">
        <v>6224.39</v>
      </c>
      <c r="H37" s="140">
        <f t="shared" si="0"/>
        <v>1551808.61</v>
      </c>
      <c r="I37" s="164">
        <v>1083000</v>
      </c>
      <c r="J37" s="178" t="s">
        <v>404</v>
      </c>
    </row>
    <row r="38" spans="1:10" s="138" customFormat="1" ht="24.75" customHeight="1" x14ac:dyDescent="0.2">
      <c r="A38" s="150"/>
      <c r="B38" s="158" t="s">
        <v>163</v>
      </c>
      <c r="C38" s="163" t="s">
        <v>164</v>
      </c>
      <c r="D38" s="162">
        <v>5570000</v>
      </c>
      <c r="E38" s="159">
        <v>5569026.6200000001</v>
      </c>
      <c r="F38" s="162">
        <v>185318</v>
      </c>
      <c r="G38" s="159">
        <v>10500</v>
      </c>
      <c r="H38" s="162">
        <f t="shared" ref="H38:H59" si="1">SUM(F38-G38)</f>
        <v>174818</v>
      </c>
      <c r="I38" s="181">
        <v>10500</v>
      </c>
      <c r="J38" s="185" t="s">
        <v>405</v>
      </c>
    </row>
    <row r="39" spans="1:10" s="138" customFormat="1" ht="24" customHeight="1" x14ac:dyDescent="0.2">
      <c r="A39" s="150"/>
      <c r="B39" s="148" t="s">
        <v>166</v>
      </c>
      <c r="C39" s="151" t="s">
        <v>167</v>
      </c>
      <c r="D39" s="140">
        <v>700000</v>
      </c>
      <c r="E39" s="141">
        <v>0</v>
      </c>
      <c r="F39" s="140">
        <v>700000</v>
      </c>
      <c r="G39" s="141">
        <v>0</v>
      </c>
      <c r="H39" s="140">
        <f t="shared" si="1"/>
        <v>700000</v>
      </c>
      <c r="I39" s="164">
        <v>700000</v>
      </c>
      <c r="J39" s="179" t="s">
        <v>406</v>
      </c>
    </row>
    <row r="40" spans="1:10" s="138" customFormat="1" ht="24.75" customHeight="1" x14ac:dyDescent="0.2">
      <c r="A40" s="150"/>
      <c r="B40" s="146" t="s">
        <v>168</v>
      </c>
      <c r="C40" s="151" t="s">
        <v>169</v>
      </c>
      <c r="D40" s="140">
        <v>9957000</v>
      </c>
      <c r="E40" s="141">
        <v>9889277.5999999996</v>
      </c>
      <c r="F40" s="140">
        <v>67722</v>
      </c>
      <c r="G40" s="141">
        <v>0</v>
      </c>
      <c r="H40" s="140">
        <f t="shared" si="1"/>
        <v>67722</v>
      </c>
      <c r="I40" s="164">
        <v>67722</v>
      </c>
      <c r="J40" s="179" t="s">
        <v>407</v>
      </c>
    </row>
    <row r="41" spans="1:10" s="138" customFormat="1" ht="24.75" customHeight="1" x14ac:dyDescent="0.2">
      <c r="A41" s="150"/>
      <c r="B41" s="160" t="s">
        <v>170</v>
      </c>
      <c r="C41" s="163" t="s">
        <v>171</v>
      </c>
      <c r="D41" s="162">
        <v>3960000</v>
      </c>
      <c r="E41" s="159">
        <v>1450602.27</v>
      </c>
      <c r="F41" s="162">
        <v>4267488</v>
      </c>
      <c r="G41" s="159">
        <v>0</v>
      </c>
      <c r="H41" s="162">
        <f t="shared" si="1"/>
        <v>4267488</v>
      </c>
      <c r="I41" s="168">
        <v>4267488</v>
      </c>
      <c r="J41" s="185" t="s">
        <v>408</v>
      </c>
    </row>
    <row r="42" spans="1:10" s="138" customFormat="1" ht="25.5" x14ac:dyDescent="0.2">
      <c r="A42" s="152"/>
      <c r="B42" s="160" t="s">
        <v>172</v>
      </c>
      <c r="C42" s="163" t="s">
        <v>165</v>
      </c>
      <c r="D42" s="162">
        <v>2700000</v>
      </c>
      <c r="E42" s="159">
        <v>2639886.83</v>
      </c>
      <c r="F42" s="162">
        <v>60114</v>
      </c>
      <c r="G42" s="159">
        <v>0</v>
      </c>
      <c r="H42" s="162">
        <f t="shared" si="1"/>
        <v>60114</v>
      </c>
      <c r="I42" s="168">
        <v>60114</v>
      </c>
      <c r="J42" s="185" t="s">
        <v>409</v>
      </c>
    </row>
    <row r="43" spans="1:10" s="138" customFormat="1" ht="25.5" x14ac:dyDescent="0.2">
      <c r="A43" s="152"/>
      <c r="B43" s="160" t="s">
        <v>375</v>
      </c>
      <c r="C43" s="163" t="s">
        <v>379</v>
      </c>
      <c r="D43" s="162">
        <v>0</v>
      </c>
      <c r="E43" s="159">
        <v>0</v>
      </c>
      <c r="F43" s="162">
        <v>0</v>
      </c>
      <c r="G43" s="159">
        <v>0</v>
      </c>
      <c r="H43" s="162">
        <v>0</v>
      </c>
      <c r="I43" s="168"/>
      <c r="J43" s="184" t="s">
        <v>410</v>
      </c>
    </row>
    <row r="44" spans="1:10" s="138" customFormat="1" ht="24.75" customHeight="1" x14ac:dyDescent="0.2">
      <c r="A44" s="152"/>
      <c r="B44" s="148" t="s">
        <v>173</v>
      </c>
      <c r="C44" s="151" t="s">
        <v>174</v>
      </c>
      <c r="D44" s="140">
        <v>1920000</v>
      </c>
      <c r="E44" s="141">
        <v>1983085.27</v>
      </c>
      <c r="F44" s="140">
        <v>-1345085</v>
      </c>
      <c r="G44" s="141">
        <v>-1282000</v>
      </c>
      <c r="H44" s="140">
        <f t="shared" si="1"/>
        <v>-63085</v>
      </c>
      <c r="I44" s="164">
        <v>63085</v>
      </c>
      <c r="J44" s="179" t="s">
        <v>405</v>
      </c>
    </row>
    <row r="45" spans="1:10" s="138" customFormat="1" ht="24.75" customHeight="1" x14ac:dyDescent="0.2">
      <c r="A45" s="150"/>
      <c r="B45" s="148" t="s">
        <v>175</v>
      </c>
      <c r="C45" s="151" t="s">
        <v>176</v>
      </c>
      <c r="D45" s="140">
        <v>6075000</v>
      </c>
      <c r="E45" s="141">
        <v>4944665.34</v>
      </c>
      <c r="F45" s="140">
        <v>1616508</v>
      </c>
      <c r="G45" s="141">
        <v>486173.15</v>
      </c>
      <c r="H45" s="140">
        <f t="shared" si="1"/>
        <v>1130334.8500000001</v>
      </c>
      <c r="I45" s="164">
        <v>616508</v>
      </c>
      <c r="J45" s="179" t="s">
        <v>405</v>
      </c>
    </row>
    <row r="46" spans="1:10" s="138" customFormat="1" ht="24.75" customHeight="1" x14ac:dyDescent="0.2">
      <c r="A46" s="150"/>
      <c r="B46" s="148" t="s">
        <v>177</v>
      </c>
      <c r="C46" s="151" t="s">
        <v>178</v>
      </c>
      <c r="D46" s="140">
        <v>508000</v>
      </c>
      <c r="E46" s="141">
        <v>368859.81</v>
      </c>
      <c r="F46" s="140">
        <v>161555</v>
      </c>
      <c r="G46" s="141">
        <v>22414.81</v>
      </c>
      <c r="H46" s="140">
        <f t="shared" si="1"/>
        <v>139140.19</v>
      </c>
      <c r="I46" s="164">
        <v>161555</v>
      </c>
      <c r="J46" s="179" t="s">
        <v>411</v>
      </c>
    </row>
    <row r="47" spans="1:10" s="138" customFormat="1" ht="24.75" customHeight="1" x14ac:dyDescent="0.2">
      <c r="A47" s="150"/>
      <c r="B47" s="148" t="s">
        <v>179</v>
      </c>
      <c r="C47" s="151" t="s">
        <v>277</v>
      </c>
      <c r="D47" s="140">
        <v>3453765</v>
      </c>
      <c r="E47" s="141">
        <v>2684267.7400000002</v>
      </c>
      <c r="F47" s="140">
        <v>4491809</v>
      </c>
      <c r="G47" s="141">
        <v>1627271.92</v>
      </c>
      <c r="H47" s="140">
        <f t="shared" si="1"/>
        <v>2864537.08</v>
      </c>
      <c r="I47" s="164">
        <v>4491809</v>
      </c>
      <c r="J47" s="178"/>
    </row>
    <row r="48" spans="1:10" s="138" customFormat="1" ht="24.75" customHeight="1" x14ac:dyDescent="0.2">
      <c r="A48" s="150"/>
      <c r="B48" s="148" t="s">
        <v>180</v>
      </c>
      <c r="C48" s="151" t="s">
        <v>181</v>
      </c>
      <c r="D48" s="140">
        <v>609600</v>
      </c>
      <c r="E48" s="141">
        <v>1026943.39</v>
      </c>
      <c r="F48" s="140">
        <v>-417343</v>
      </c>
      <c r="G48" s="141">
        <v>0</v>
      </c>
      <c r="H48" s="140">
        <f t="shared" si="1"/>
        <v>-417343</v>
      </c>
      <c r="I48" s="164">
        <v>17343</v>
      </c>
      <c r="J48" s="179" t="s">
        <v>412</v>
      </c>
    </row>
    <row r="49" spans="1:10" s="138" customFormat="1" ht="24.75" customHeight="1" x14ac:dyDescent="0.2">
      <c r="A49" s="150"/>
      <c r="B49" s="148" t="s">
        <v>278</v>
      </c>
      <c r="C49" s="151" t="s">
        <v>279</v>
      </c>
      <c r="D49" s="140">
        <v>0</v>
      </c>
      <c r="E49" s="141">
        <v>0</v>
      </c>
      <c r="F49" s="140">
        <v>16290</v>
      </c>
      <c r="G49" s="141">
        <v>0</v>
      </c>
      <c r="H49" s="140">
        <f t="shared" si="1"/>
        <v>16290</v>
      </c>
      <c r="I49" s="164">
        <v>0</v>
      </c>
      <c r="J49" s="178"/>
    </row>
    <row r="50" spans="1:10" s="138" customFormat="1" ht="24.75" customHeight="1" x14ac:dyDescent="0.2">
      <c r="A50" s="150"/>
      <c r="B50" s="160" t="s">
        <v>182</v>
      </c>
      <c r="C50" s="163" t="s">
        <v>280</v>
      </c>
      <c r="D50" s="162">
        <v>360</v>
      </c>
      <c r="E50" s="159">
        <v>0</v>
      </c>
      <c r="F50" s="162">
        <v>1737360</v>
      </c>
      <c r="G50" s="159">
        <v>0</v>
      </c>
      <c r="H50" s="162">
        <f t="shared" si="1"/>
        <v>1737360</v>
      </c>
      <c r="I50" s="168">
        <v>1737360</v>
      </c>
      <c r="J50" s="184"/>
    </row>
    <row r="51" spans="1:10" s="138" customFormat="1" ht="12.75" x14ac:dyDescent="0.2">
      <c r="A51" s="150"/>
      <c r="B51" s="160" t="s">
        <v>281</v>
      </c>
      <c r="C51" s="163" t="s">
        <v>282</v>
      </c>
      <c r="D51" s="162">
        <v>0</v>
      </c>
      <c r="E51" s="159">
        <v>0</v>
      </c>
      <c r="F51" s="162">
        <v>1034290</v>
      </c>
      <c r="G51" s="159">
        <v>0</v>
      </c>
      <c r="H51" s="162">
        <f t="shared" si="1"/>
        <v>1034290</v>
      </c>
      <c r="I51" s="168">
        <v>1034290</v>
      </c>
      <c r="J51" s="179" t="s">
        <v>413</v>
      </c>
    </row>
    <row r="52" spans="1:10" s="138" customFormat="1" ht="12.75" x14ac:dyDescent="0.2">
      <c r="A52" s="150"/>
      <c r="B52" s="161">
        <v>222924</v>
      </c>
      <c r="C52" s="163" t="s">
        <v>183</v>
      </c>
      <c r="D52" s="162">
        <v>3300000</v>
      </c>
      <c r="E52" s="159">
        <v>3038604.45</v>
      </c>
      <c r="F52" s="162">
        <v>604978</v>
      </c>
      <c r="G52" s="159">
        <v>343582.22</v>
      </c>
      <c r="H52" s="162">
        <f t="shared" si="1"/>
        <v>261395.78000000003</v>
      </c>
      <c r="I52" s="168">
        <v>604978</v>
      </c>
      <c r="J52" s="185" t="s">
        <v>405</v>
      </c>
    </row>
    <row r="53" spans="1:10" s="138" customFormat="1" ht="12.75" x14ac:dyDescent="0.2">
      <c r="A53" s="150"/>
      <c r="B53" s="153">
        <v>222926</v>
      </c>
      <c r="C53" s="151" t="s">
        <v>283</v>
      </c>
      <c r="D53" s="140">
        <v>2000000</v>
      </c>
      <c r="E53" s="141">
        <v>133784.63</v>
      </c>
      <c r="F53" s="140">
        <v>1878642</v>
      </c>
      <c r="G53" s="141">
        <v>12427.08</v>
      </c>
      <c r="H53" s="140">
        <f t="shared" si="1"/>
        <v>1866214.92</v>
      </c>
      <c r="I53" s="164">
        <v>1878642</v>
      </c>
      <c r="J53" s="178"/>
    </row>
    <row r="54" spans="1:10" s="138" customFormat="1" ht="25.9" customHeight="1" x14ac:dyDescent="0.2">
      <c r="A54" s="152"/>
      <c r="B54" s="161">
        <v>222927</v>
      </c>
      <c r="C54" s="163" t="s">
        <v>284</v>
      </c>
      <c r="D54" s="162">
        <v>0</v>
      </c>
      <c r="E54" s="159">
        <v>167359.96</v>
      </c>
      <c r="F54" s="162">
        <v>3214332</v>
      </c>
      <c r="G54" s="159">
        <v>81691.7</v>
      </c>
      <c r="H54" s="162">
        <f t="shared" si="1"/>
        <v>3132640.3</v>
      </c>
      <c r="I54" s="168">
        <v>3214332</v>
      </c>
      <c r="J54" s="178"/>
    </row>
    <row r="55" spans="1:10" s="138" customFormat="1" ht="25.5" x14ac:dyDescent="0.2">
      <c r="A55" s="150"/>
      <c r="B55" s="161">
        <v>222928</v>
      </c>
      <c r="C55" s="163" t="s">
        <v>285</v>
      </c>
      <c r="D55" s="162">
        <v>1637810</v>
      </c>
      <c r="E55" s="159">
        <v>14527.35</v>
      </c>
      <c r="F55" s="162">
        <v>1637810</v>
      </c>
      <c r="G55" s="159">
        <v>14527.35</v>
      </c>
      <c r="H55" s="162">
        <f t="shared" si="1"/>
        <v>1623282.65</v>
      </c>
      <c r="I55" s="168">
        <v>1637810</v>
      </c>
      <c r="J55" s="185" t="s">
        <v>414</v>
      </c>
    </row>
    <row r="56" spans="1:10" s="138" customFormat="1" ht="12.75" x14ac:dyDescent="0.2">
      <c r="A56" s="150"/>
      <c r="B56" s="153">
        <v>222929</v>
      </c>
      <c r="C56" s="151" t="s">
        <v>286</v>
      </c>
      <c r="D56" s="140">
        <v>0</v>
      </c>
      <c r="E56" s="141">
        <v>6000</v>
      </c>
      <c r="F56" s="140">
        <v>500000</v>
      </c>
      <c r="G56" s="141">
        <v>6000</v>
      </c>
      <c r="H56" s="140">
        <f t="shared" si="1"/>
        <v>494000</v>
      </c>
      <c r="I56" s="164">
        <v>500000</v>
      </c>
      <c r="J56" s="178"/>
    </row>
    <row r="57" spans="1:10" s="138" customFormat="1" ht="12.75" x14ac:dyDescent="0.2">
      <c r="A57" s="150"/>
      <c r="B57" s="160" t="s">
        <v>184</v>
      </c>
      <c r="C57" s="163" t="s">
        <v>185</v>
      </c>
      <c r="D57" s="162">
        <v>7935360</v>
      </c>
      <c r="E57" s="159">
        <v>6443325.6699999999</v>
      </c>
      <c r="F57" s="162">
        <v>2784894</v>
      </c>
      <c r="G57" s="159">
        <v>0</v>
      </c>
      <c r="H57" s="162">
        <f t="shared" si="1"/>
        <v>2784894</v>
      </c>
      <c r="I57" s="168">
        <v>2000000</v>
      </c>
      <c r="J57" s="186" t="s">
        <v>415</v>
      </c>
    </row>
    <row r="58" spans="1:10" s="138" customFormat="1" ht="12.75" x14ac:dyDescent="0.2">
      <c r="A58" s="150"/>
      <c r="B58" s="160" t="s">
        <v>186</v>
      </c>
      <c r="C58" s="163" t="s">
        <v>187</v>
      </c>
      <c r="D58" s="162">
        <v>7520550</v>
      </c>
      <c r="E58" s="159">
        <v>4381211.28</v>
      </c>
      <c r="F58" s="162">
        <v>4555995</v>
      </c>
      <c r="G58" s="159">
        <v>1416657</v>
      </c>
      <c r="H58" s="162">
        <f t="shared" si="1"/>
        <v>3139338</v>
      </c>
      <c r="I58" s="168">
        <v>4555995</v>
      </c>
      <c r="J58" s="169"/>
    </row>
    <row r="59" spans="1:10" s="138" customFormat="1" ht="25.5" x14ac:dyDescent="0.2">
      <c r="A59" s="150"/>
      <c r="B59" s="160" t="s">
        <v>188</v>
      </c>
      <c r="C59" s="163" t="s">
        <v>189</v>
      </c>
      <c r="D59" s="162">
        <v>1021210</v>
      </c>
      <c r="E59" s="159">
        <v>763618.7</v>
      </c>
      <c r="F59" s="162">
        <v>1305111</v>
      </c>
      <c r="G59" s="159">
        <v>0</v>
      </c>
      <c r="H59" s="162">
        <f t="shared" si="1"/>
        <v>1305111</v>
      </c>
      <c r="I59" s="157">
        <v>1305111</v>
      </c>
      <c r="J59" s="169"/>
    </row>
    <row r="60" spans="1:10" s="51" customFormat="1" ht="12.75" x14ac:dyDescent="0.2">
      <c r="A60" s="52"/>
      <c r="B60" s="116"/>
      <c r="C60" s="120"/>
      <c r="D60" s="112"/>
      <c r="E60" s="97"/>
      <c r="F60" s="112"/>
      <c r="G60" s="97"/>
      <c r="H60" s="112"/>
      <c r="I60" s="121"/>
      <c r="J60" s="122"/>
    </row>
    <row r="61" spans="1:10" s="51" customFormat="1" ht="12.75" x14ac:dyDescent="0.2">
      <c r="A61" s="52"/>
      <c r="B61" s="88"/>
      <c r="C61" s="23"/>
      <c r="D61" s="90">
        <f t="shared" ref="D61:I61" si="2">SUM(D6:D60)</f>
        <v>166916857</v>
      </c>
      <c r="E61" s="89">
        <f t="shared" si="2"/>
        <v>142397441.37999997</v>
      </c>
      <c r="F61" s="90">
        <f t="shared" si="2"/>
        <v>69591083</v>
      </c>
      <c r="G61" s="89">
        <f t="shared" si="2"/>
        <v>11311993.889999999</v>
      </c>
      <c r="H61" s="89">
        <f t="shared" si="2"/>
        <v>58279089.109999992</v>
      </c>
      <c r="I61" s="130">
        <f t="shared" si="2"/>
        <v>63847744.530000001</v>
      </c>
      <c r="J61" s="123"/>
    </row>
    <row r="62" spans="1:10" ht="12.75" x14ac:dyDescent="0.2">
      <c r="B62" s="57"/>
      <c r="C62" s="54"/>
      <c r="D62" s="55"/>
      <c r="E62" s="55"/>
      <c r="F62" s="55"/>
      <c r="G62" s="55"/>
      <c r="H62" s="55"/>
    </row>
    <row r="63" spans="1:10" ht="12.75" x14ac:dyDescent="0.2">
      <c r="B63" s="56"/>
      <c r="C63" s="54"/>
      <c r="D63" s="55"/>
      <c r="E63" s="55"/>
      <c r="F63" s="55"/>
      <c r="G63" s="55"/>
      <c r="H63" s="55"/>
    </row>
    <row r="64" spans="1:10" ht="12.75" x14ac:dyDescent="0.2">
      <c r="B64" s="56"/>
      <c r="C64" s="54"/>
      <c r="D64" s="55"/>
      <c r="E64" s="55"/>
      <c r="F64" s="55"/>
      <c r="G64" s="55"/>
      <c r="H64" s="55"/>
    </row>
    <row r="65" spans="2:8" ht="12.75" x14ac:dyDescent="0.2">
      <c r="B65" s="56"/>
      <c r="C65" s="54"/>
      <c r="D65" s="55"/>
      <c r="E65" s="55"/>
      <c r="F65" s="55"/>
      <c r="G65" s="55"/>
      <c r="H65" s="55"/>
    </row>
  </sheetData>
  <pageMargins left="0" right="0" top="0.55118110236220474" bottom="0.55118110236220474" header="0.31496062992125984" footer="0.31496062992125984"/>
  <pageSetup paperSize="9" orientation="landscape" r:id="rId1"/>
  <headerFooter>
    <oddFooter>&amp;C&amp;F&amp;R&amp;P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opLeftCell="B22" zoomScaleNormal="100" workbookViewId="0">
      <selection activeCell="D16" sqref="D16"/>
    </sheetView>
  </sheetViews>
  <sheetFormatPr defaultRowHeight="12" x14ac:dyDescent="0.2"/>
  <cols>
    <col min="1" max="1" width="0" style="12" hidden="1" customWidth="1"/>
    <col min="2" max="2" width="9.5" customWidth="1"/>
    <col min="3" max="3" width="43.5" customWidth="1"/>
    <col min="4" max="4" width="14.5" customWidth="1"/>
    <col min="5" max="5" width="15.1640625" customWidth="1"/>
    <col min="6" max="8" width="12.6640625" customWidth="1"/>
    <col min="9" max="9" width="14" customWidth="1"/>
    <col min="10" max="10" width="37.6640625" customWidth="1"/>
  </cols>
  <sheetData>
    <row r="1" spans="1:10" s="51" customFormat="1" x14ac:dyDescent="0.2">
      <c r="B1" s="51" t="s">
        <v>235</v>
      </c>
    </row>
    <row r="2" spans="1:10" s="51" customFormat="1" x14ac:dyDescent="0.2"/>
    <row r="3" spans="1:10" ht="12.75" x14ac:dyDescent="0.2">
      <c r="A3" s="13"/>
      <c r="B3" s="18"/>
      <c r="C3" s="18" t="s">
        <v>7</v>
      </c>
      <c r="D3" s="20" t="s">
        <v>0</v>
      </c>
      <c r="E3" s="18" t="s">
        <v>1</v>
      </c>
      <c r="F3" s="20" t="s">
        <v>2</v>
      </c>
      <c r="G3" s="20" t="s">
        <v>3</v>
      </c>
      <c r="H3" s="20" t="s">
        <v>4</v>
      </c>
      <c r="I3" s="21" t="s">
        <v>31</v>
      </c>
      <c r="J3" s="21" t="s">
        <v>32</v>
      </c>
    </row>
    <row r="4" spans="1:10" ht="25.5" x14ac:dyDescent="0.2">
      <c r="A4" s="13"/>
      <c r="B4" s="23"/>
      <c r="C4" s="23"/>
      <c r="D4" s="24" t="s">
        <v>236</v>
      </c>
      <c r="E4" s="24" t="s">
        <v>237</v>
      </c>
      <c r="F4" s="26">
        <v>2017</v>
      </c>
      <c r="G4" s="9" t="s">
        <v>238</v>
      </c>
      <c r="H4" s="26" t="s">
        <v>5</v>
      </c>
      <c r="I4" s="40" t="s">
        <v>239</v>
      </c>
      <c r="J4" s="39"/>
    </row>
    <row r="5" spans="1:10" ht="12.75" x14ac:dyDescent="0.2">
      <c r="B5" s="114"/>
      <c r="C5" s="17"/>
      <c r="D5" s="62"/>
      <c r="E5" s="41"/>
      <c r="F5" s="62"/>
      <c r="G5" s="41"/>
      <c r="H5" s="62"/>
      <c r="I5" s="31"/>
      <c r="J5" s="31"/>
    </row>
    <row r="6" spans="1:10" ht="12.75" x14ac:dyDescent="0.2">
      <c r="B6" s="11"/>
      <c r="C6" s="80"/>
      <c r="D6" s="13"/>
      <c r="E6" s="80"/>
      <c r="F6" s="13"/>
      <c r="G6" s="80"/>
      <c r="H6" s="13"/>
      <c r="I6" s="73"/>
      <c r="J6" s="53"/>
    </row>
    <row r="7" spans="1:10" s="32" customFormat="1" ht="25.5" x14ac:dyDescent="0.2">
      <c r="B7" s="63" t="s">
        <v>111</v>
      </c>
      <c r="C7" s="78" t="s">
        <v>112</v>
      </c>
      <c r="D7" s="82">
        <v>514600</v>
      </c>
      <c r="E7" s="83">
        <v>170875</v>
      </c>
      <c r="F7" s="82">
        <v>1361725</v>
      </c>
      <c r="G7" s="83">
        <v>0</v>
      </c>
      <c r="H7" s="82">
        <f t="shared" ref="H7:H31" si="0">SUM(F7-G7)</f>
        <v>1361725</v>
      </c>
      <c r="I7" s="73">
        <f>F7</f>
        <v>1361725</v>
      </c>
      <c r="J7" s="131" t="s">
        <v>329</v>
      </c>
    </row>
    <row r="8" spans="1:10" s="32" customFormat="1" ht="25.5" x14ac:dyDescent="0.2">
      <c r="B8" s="63" t="s">
        <v>52</v>
      </c>
      <c r="C8" s="78" t="s">
        <v>53</v>
      </c>
      <c r="D8" s="82">
        <v>86461315</v>
      </c>
      <c r="E8" s="83">
        <v>86116056.480000004</v>
      </c>
      <c r="F8" s="82">
        <v>1924275</v>
      </c>
      <c r="G8" s="83">
        <v>276675</v>
      </c>
      <c r="H8" s="82">
        <f>SUM(F8-G8)</f>
        <v>1647600</v>
      </c>
      <c r="I8" s="73">
        <f>F8</f>
        <v>1924275</v>
      </c>
      <c r="J8" s="131" t="s">
        <v>330</v>
      </c>
    </row>
    <row r="9" spans="1:10" s="124" customFormat="1" ht="12.75" x14ac:dyDescent="0.2">
      <c r="B9" s="132" t="s">
        <v>331</v>
      </c>
      <c r="C9" s="133" t="s">
        <v>367</v>
      </c>
      <c r="D9" s="134"/>
      <c r="E9" s="134"/>
      <c r="F9" s="134">
        <v>46938</v>
      </c>
      <c r="G9" s="134">
        <v>0</v>
      </c>
      <c r="H9" s="134">
        <f t="shared" ref="H9:H15" si="1">SUM(F9-G9)</f>
        <v>46938</v>
      </c>
      <c r="I9" s="135">
        <f>F9</f>
        <v>46938</v>
      </c>
      <c r="J9" s="136" t="s">
        <v>332</v>
      </c>
    </row>
    <row r="10" spans="1:10" s="124" customFormat="1" ht="12.75" x14ac:dyDescent="0.2">
      <c r="B10" s="132" t="s">
        <v>333</v>
      </c>
      <c r="C10" s="133" t="s">
        <v>368</v>
      </c>
      <c r="D10" s="134"/>
      <c r="E10" s="134"/>
      <c r="F10" s="134">
        <v>43060</v>
      </c>
      <c r="G10" s="134">
        <v>22567</v>
      </c>
      <c r="H10" s="134">
        <f t="shared" si="1"/>
        <v>20493</v>
      </c>
      <c r="I10" s="135">
        <f t="shared" ref="I10:I15" si="2">F10</f>
        <v>43060</v>
      </c>
      <c r="J10" s="136" t="s">
        <v>334</v>
      </c>
    </row>
    <row r="11" spans="1:10" s="124" customFormat="1" ht="25.5" x14ac:dyDescent="0.2">
      <c r="B11" s="132" t="s">
        <v>335</v>
      </c>
      <c r="C11" s="133" t="s">
        <v>369</v>
      </c>
      <c r="D11" s="134"/>
      <c r="E11" s="134"/>
      <c r="F11" s="134">
        <v>132900</v>
      </c>
      <c r="G11" s="134">
        <v>131946</v>
      </c>
      <c r="H11" s="134">
        <f t="shared" si="1"/>
        <v>954</v>
      </c>
      <c r="I11" s="135">
        <f>G11</f>
        <v>131946</v>
      </c>
      <c r="J11" s="136" t="s">
        <v>336</v>
      </c>
    </row>
    <row r="12" spans="1:10" s="124" customFormat="1" ht="25.5" x14ac:dyDescent="0.2">
      <c r="B12" s="132" t="s">
        <v>337</v>
      </c>
      <c r="C12" s="133" t="s">
        <v>370</v>
      </c>
      <c r="D12" s="134"/>
      <c r="E12" s="134"/>
      <c r="F12" s="134">
        <v>87500</v>
      </c>
      <c r="G12" s="134">
        <v>0</v>
      </c>
      <c r="H12" s="134">
        <f t="shared" si="1"/>
        <v>87500</v>
      </c>
      <c r="I12" s="135">
        <f t="shared" si="2"/>
        <v>87500</v>
      </c>
      <c r="J12" s="136" t="s">
        <v>338</v>
      </c>
    </row>
    <row r="13" spans="1:10" s="124" customFormat="1" ht="25.5" x14ac:dyDescent="0.2">
      <c r="B13" s="132" t="s">
        <v>339</v>
      </c>
      <c r="C13" s="133" t="s">
        <v>371</v>
      </c>
      <c r="D13" s="134"/>
      <c r="E13" s="134"/>
      <c r="F13" s="134">
        <v>20612</v>
      </c>
      <c r="G13" s="134">
        <v>0</v>
      </c>
      <c r="H13" s="134">
        <f t="shared" si="1"/>
        <v>20612</v>
      </c>
      <c r="I13" s="135">
        <f t="shared" si="2"/>
        <v>20612</v>
      </c>
      <c r="J13" s="136" t="s">
        <v>334</v>
      </c>
    </row>
    <row r="14" spans="1:10" s="124" customFormat="1" ht="25.5" x14ac:dyDescent="0.2">
      <c r="B14" s="132" t="s">
        <v>340</v>
      </c>
      <c r="C14" s="133" t="s">
        <v>372</v>
      </c>
      <c r="D14" s="134"/>
      <c r="E14" s="134"/>
      <c r="F14" s="134">
        <v>49000</v>
      </c>
      <c r="G14" s="134">
        <v>0</v>
      </c>
      <c r="H14" s="134">
        <f t="shared" si="1"/>
        <v>49000</v>
      </c>
      <c r="I14" s="135">
        <f t="shared" si="2"/>
        <v>49000</v>
      </c>
      <c r="J14" s="137" t="s">
        <v>334</v>
      </c>
    </row>
    <row r="15" spans="1:10" s="124" customFormat="1" ht="12.75" x14ac:dyDescent="0.2">
      <c r="B15" s="132" t="s">
        <v>341</v>
      </c>
      <c r="C15" s="133" t="s">
        <v>373</v>
      </c>
      <c r="D15" s="134"/>
      <c r="E15" s="134"/>
      <c r="F15" s="134">
        <v>58300</v>
      </c>
      <c r="G15" s="134">
        <v>0</v>
      </c>
      <c r="H15" s="134">
        <f t="shared" si="1"/>
        <v>58300</v>
      </c>
      <c r="I15" s="135">
        <f t="shared" si="2"/>
        <v>58300</v>
      </c>
      <c r="J15" s="136" t="s">
        <v>334</v>
      </c>
    </row>
    <row r="16" spans="1:10" s="125" customFormat="1" ht="12.75" x14ac:dyDescent="0.2">
      <c r="B16" s="58" t="s">
        <v>54</v>
      </c>
      <c r="C16" s="78" t="s">
        <v>342</v>
      </c>
      <c r="D16" s="126">
        <v>2372937</v>
      </c>
      <c r="E16" s="83">
        <v>2097171.9500000002</v>
      </c>
      <c r="F16" s="126">
        <v>52859</v>
      </c>
      <c r="G16" s="83">
        <v>0</v>
      </c>
      <c r="H16" s="126">
        <v>52859</v>
      </c>
      <c r="I16" s="129">
        <f>F16</f>
        <v>52859</v>
      </c>
      <c r="J16" s="131" t="s">
        <v>332</v>
      </c>
    </row>
    <row r="17" spans="2:10" s="125" customFormat="1" ht="12.75" x14ac:dyDescent="0.2">
      <c r="B17" s="58" t="s">
        <v>343</v>
      </c>
      <c r="C17" s="78" t="s">
        <v>344</v>
      </c>
      <c r="D17" s="126"/>
      <c r="E17" s="83"/>
      <c r="F17" s="126">
        <v>63008</v>
      </c>
      <c r="G17" s="83">
        <v>19038</v>
      </c>
      <c r="H17" s="126">
        <v>43970</v>
      </c>
      <c r="I17" s="129">
        <f>F17</f>
        <v>63008</v>
      </c>
      <c r="J17" s="131" t="s">
        <v>334</v>
      </c>
    </row>
    <row r="18" spans="2:10" s="125" customFormat="1" ht="25.5" x14ac:dyDescent="0.2">
      <c r="B18" s="58" t="s">
        <v>345</v>
      </c>
      <c r="C18" s="78" t="s">
        <v>346</v>
      </c>
      <c r="D18" s="126"/>
      <c r="E18" s="83"/>
      <c r="F18" s="126">
        <v>149000</v>
      </c>
      <c r="G18" s="83">
        <v>0</v>
      </c>
      <c r="H18" s="126">
        <v>149000</v>
      </c>
      <c r="I18" s="129">
        <v>0</v>
      </c>
      <c r="J18" s="131" t="s">
        <v>347</v>
      </c>
    </row>
    <row r="19" spans="2:10" s="127" customFormat="1" ht="12.75" x14ac:dyDescent="0.2">
      <c r="B19" s="58" t="s">
        <v>215</v>
      </c>
      <c r="C19" s="78" t="s">
        <v>342</v>
      </c>
      <c r="D19" s="126">
        <v>2859130</v>
      </c>
      <c r="E19" s="83">
        <v>2414757.12</v>
      </c>
      <c r="F19" s="126">
        <v>368217</v>
      </c>
      <c r="G19" s="83">
        <v>0</v>
      </c>
      <c r="H19" s="126">
        <v>368217</v>
      </c>
      <c r="I19" s="129">
        <f>F19</f>
        <v>368217</v>
      </c>
      <c r="J19" s="131" t="s">
        <v>332</v>
      </c>
    </row>
    <row r="20" spans="2:10" s="127" customFormat="1" ht="12.75" x14ac:dyDescent="0.2">
      <c r="B20" s="58" t="s">
        <v>348</v>
      </c>
      <c r="C20" s="78" t="s">
        <v>349</v>
      </c>
      <c r="D20" s="126"/>
      <c r="E20" s="83"/>
      <c r="F20" s="126">
        <v>47400</v>
      </c>
      <c r="G20" s="83">
        <v>0</v>
      </c>
      <c r="H20" s="126">
        <v>47400</v>
      </c>
      <c r="I20" s="129">
        <f t="shared" ref="I20:I25" si="3">F20</f>
        <v>47400</v>
      </c>
      <c r="J20" s="131" t="s">
        <v>350</v>
      </c>
    </row>
    <row r="21" spans="2:10" s="128" customFormat="1" ht="25.5" x14ac:dyDescent="0.2">
      <c r="B21" s="58" t="s">
        <v>351</v>
      </c>
      <c r="C21" s="78" t="s">
        <v>352</v>
      </c>
      <c r="D21" s="126"/>
      <c r="E21" s="83"/>
      <c r="F21" s="126">
        <v>214000</v>
      </c>
      <c r="G21" s="83">
        <v>0</v>
      </c>
      <c r="H21" s="126">
        <v>214000</v>
      </c>
      <c r="I21" s="129">
        <v>0</v>
      </c>
      <c r="J21" s="131" t="s">
        <v>347</v>
      </c>
    </row>
    <row r="22" spans="2:10" s="128" customFormat="1" ht="25.5" x14ac:dyDescent="0.2">
      <c r="B22" s="58" t="s">
        <v>353</v>
      </c>
      <c r="C22" s="78" t="s">
        <v>354</v>
      </c>
      <c r="D22" s="126"/>
      <c r="E22" s="83"/>
      <c r="F22" s="126">
        <v>4858</v>
      </c>
      <c r="G22" s="83">
        <v>0</v>
      </c>
      <c r="H22" s="126">
        <v>4858</v>
      </c>
      <c r="I22" s="129">
        <f t="shared" si="3"/>
        <v>4858</v>
      </c>
      <c r="J22" s="131" t="s">
        <v>334</v>
      </c>
    </row>
    <row r="23" spans="2:10" s="128" customFormat="1" ht="25.5" x14ac:dyDescent="0.2">
      <c r="B23" s="58" t="s">
        <v>355</v>
      </c>
      <c r="C23" s="78" t="s">
        <v>356</v>
      </c>
      <c r="D23" s="126"/>
      <c r="E23" s="83"/>
      <c r="F23" s="126">
        <v>60470</v>
      </c>
      <c r="G23" s="83">
        <v>0</v>
      </c>
      <c r="H23" s="126">
        <v>60470</v>
      </c>
      <c r="I23" s="129">
        <f t="shared" si="3"/>
        <v>60470</v>
      </c>
      <c r="J23" s="131" t="s">
        <v>334</v>
      </c>
    </row>
    <row r="24" spans="2:10" s="127" customFormat="1" ht="12.75" x14ac:dyDescent="0.2">
      <c r="B24" s="58" t="s">
        <v>357</v>
      </c>
      <c r="C24" s="78" t="s">
        <v>358</v>
      </c>
      <c r="D24" s="126"/>
      <c r="E24" s="83"/>
      <c r="F24" s="126">
        <v>256300</v>
      </c>
      <c r="G24" s="83">
        <v>262882</v>
      </c>
      <c r="H24" s="126">
        <v>-6582</v>
      </c>
      <c r="I24" s="129">
        <f t="shared" si="3"/>
        <v>256300</v>
      </c>
      <c r="J24" s="131" t="s">
        <v>350</v>
      </c>
    </row>
    <row r="25" spans="2:10" s="127" customFormat="1" ht="25.5" x14ac:dyDescent="0.2">
      <c r="B25" s="58" t="s">
        <v>359</v>
      </c>
      <c r="C25" s="78" t="s">
        <v>360</v>
      </c>
      <c r="D25" s="126"/>
      <c r="E25" s="83"/>
      <c r="F25" s="126">
        <v>78100</v>
      </c>
      <c r="G25" s="83">
        <v>78101</v>
      </c>
      <c r="H25" s="126">
        <v>-1</v>
      </c>
      <c r="I25" s="129">
        <f t="shared" si="3"/>
        <v>78100</v>
      </c>
      <c r="J25" s="131" t="s">
        <v>361</v>
      </c>
    </row>
    <row r="26" spans="2:10" s="32" customFormat="1" ht="25.5" x14ac:dyDescent="0.2">
      <c r="B26" s="58" t="s">
        <v>287</v>
      </c>
      <c r="C26" s="78" t="s">
        <v>288</v>
      </c>
      <c r="D26" s="82">
        <v>0</v>
      </c>
      <c r="E26" s="83">
        <v>0</v>
      </c>
      <c r="F26" s="82">
        <v>3143580</v>
      </c>
      <c r="G26" s="83">
        <v>0</v>
      </c>
      <c r="H26" s="82">
        <f t="shared" si="0"/>
        <v>3143580</v>
      </c>
      <c r="I26" s="73">
        <f>F26</f>
        <v>3143580</v>
      </c>
      <c r="J26" s="131" t="s">
        <v>362</v>
      </c>
    </row>
    <row r="27" spans="2:10" s="32" customFormat="1" ht="12.75" x14ac:dyDescent="0.2">
      <c r="B27" s="58" t="s">
        <v>216</v>
      </c>
      <c r="C27" s="78" t="s">
        <v>217</v>
      </c>
      <c r="D27" s="82">
        <v>500000</v>
      </c>
      <c r="E27" s="83">
        <v>0</v>
      </c>
      <c r="F27" s="82">
        <v>8644000</v>
      </c>
      <c r="G27" s="83">
        <v>0</v>
      </c>
      <c r="H27" s="82">
        <f t="shared" si="0"/>
        <v>8644000</v>
      </c>
      <c r="I27" s="129">
        <f t="shared" ref="I27:I31" si="4">F27</f>
        <v>8644000</v>
      </c>
      <c r="J27" s="131" t="s">
        <v>363</v>
      </c>
    </row>
    <row r="28" spans="2:10" s="51" customFormat="1" ht="12.75" x14ac:dyDescent="0.2">
      <c r="B28" s="58" t="s">
        <v>218</v>
      </c>
      <c r="C28" s="78" t="s">
        <v>219</v>
      </c>
      <c r="D28" s="82">
        <v>3997960</v>
      </c>
      <c r="E28" s="83">
        <v>3661198.1</v>
      </c>
      <c r="F28" s="82">
        <v>382242</v>
      </c>
      <c r="G28" s="83">
        <v>45480</v>
      </c>
      <c r="H28" s="82">
        <f t="shared" si="0"/>
        <v>336762</v>
      </c>
      <c r="I28" s="129">
        <f t="shared" si="4"/>
        <v>382242</v>
      </c>
      <c r="J28" s="131" t="s">
        <v>334</v>
      </c>
    </row>
    <row r="29" spans="2:10" s="51" customFormat="1" ht="12.75" x14ac:dyDescent="0.2">
      <c r="B29" s="58" t="s">
        <v>55</v>
      </c>
      <c r="C29" s="78" t="s">
        <v>56</v>
      </c>
      <c r="D29" s="82">
        <v>1506500</v>
      </c>
      <c r="E29" s="83">
        <v>972456.24</v>
      </c>
      <c r="F29" s="82">
        <v>535404</v>
      </c>
      <c r="G29" s="83">
        <v>1360</v>
      </c>
      <c r="H29" s="82">
        <f t="shared" si="0"/>
        <v>534044</v>
      </c>
      <c r="I29" s="129">
        <f t="shared" si="4"/>
        <v>535404</v>
      </c>
      <c r="J29" s="131" t="s">
        <v>364</v>
      </c>
    </row>
    <row r="30" spans="2:10" s="51" customFormat="1" ht="12.75" x14ac:dyDescent="0.2">
      <c r="B30" s="58" t="s">
        <v>57</v>
      </c>
      <c r="C30" s="78" t="s">
        <v>58</v>
      </c>
      <c r="D30" s="82">
        <v>16280250</v>
      </c>
      <c r="E30" s="83">
        <v>16132492.77</v>
      </c>
      <c r="F30" s="82">
        <v>101768</v>
      </c>
      <c r="G30" s="83">
        <v>-45988.5</v>
      </c>
      <c r="H30" s="82">
        <f t="shared" si="0"/>
        <v>147756.5</v>
      </c>
      <c r="I30" s="129">
        <f t="shared" si="4"/>
        <v>101768</v>
      </c>
      <c r="J30" s="131" t="s">
        <v>365</v>
      </c>
    </row>
    <row r="31" spans="2:10" s="51" customFormat="1" ht="12.75" x14ac:dyDescent="0.2">
      <c r="B31" s="58" t="s">
        <v>59</v>
      </c>
      <c r="C31" s="80" t="s">
        <v>289</v>
      </c>
      <c r="D31" s="82">
        <v>3045000</v>
      </c>
      <c r="E31" s="83">
        <v>1126887.06</v>
      </c>
      <c r="F31" s="82">
        <v>12448113</v>
      </c>
      <c r="G31" s="83">
        <v>350000</v>
      </c>
      <c r="H31" s="82">
        <f t="shared" si="0"/>
        <v>12098113</v>
      </c>
      <c r="I31" s="129">
        <f t="shared" si="4"/>
        <v>12448113</v>
      </c>
      <c r="J31" s="131" t="s">
        <v>366</v>
      </c>
    </row>
    <row r="32" spans="2:10" s="51" customFormat="1" ht="12.75" x14ac:dyDescent="0.2">
      <c r="B32" s="116"/>
      <c r="C32" s="18"/>
      <c r="D32" s="112"/>
      <c r="E32" s="97"/>
      <c r="F32" s="112"/>
      <c r="G32" s="97"/>
      <c r="H32" s="112"/>
      <c r="I32" s="117"/>
      <c r="J32" s="118"/>
    </row>
    <row r="33" spans="2:10" s="51" customFormat="1" ht="12.75" x14ac:dyDescent="0.2">
      <c r="B33" s="88"/>
      <c r="C33" s="23"/>
      <c r="D33" s="90">
        <f t="shared" ref="D33:I33" si="5">SUM(D7:D31)</f>
        <v>117537692</v>
      </c>
      <c r="E33" s="89">
        <f t="shared" si="5"/>
        <v>112691894.72</v>
      </c>
      <c r="F33" s="90">
        <f t="shared" si="5"/>
        <v>30273629</v>
      </c>
      <c r="G33" s="89">
        <f t="shared" si="5"/>
        <v>1142060.5</v>
      </c>
      <c r="H33" s="90">
        <f t="shared" si="5"/>
        <v>29131568.5</v>
      </c>
      <c r="I33" s="130">
        <f t="shared" si="5"/>
        <v>29909675</v>
      </c>
      <c r="J33" s="119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opLeftCell="B1" zoomScaleNormal="100" workbookViewId="0">
      <selection activeCell="I13" sqref="I13"/>
    </sheetView>
  </sheetViews>
  <sheetFormatPr defaultRowHeight="12" x14ac:dyDescent="0.2"/>
  <cols>
    <col min="1" max="1" width="0" hidden="1" customWidth="1"/>
    <col min="3" max="3" width="49.6640625" customWidth="1"/>
    <col min="4" max="4" width="12.6640625" customWidth="1"/>
    <col min="5" max="5" width="15.1640625" customWidth="1"/>
    <col min="6" max="9" width="12.6640625" customWidth="1"/>
    <col min="10" max="10" width="29" customWidth="1"/>
  </cols>
  <sheetData>
    <row r="1" spans="1:10" s="51" customFormat="1" x14ac:dyDescent="0.2">
      <c r="B1" s="51" t="s">
        <v>235</v>
      </c>
    </row>
    <row r="2" spans="1:10" s="51" customFormat="1" x14ac:dyDescent="0.2"/>
    <row r="3" spans="1:10" ht="12.75" x14ac:dyDescent="0.2">
      <c r="A3" s="1"/>
      <c r="B3" s="18"/>
      <c r="C3" s="18" t="s">
        <v>8</v>
      </c>
      <c r="D3" s="20" t="s">
        <v>0</v>
      </c>
      <c r="E3" s="18" t="s">
        <v>1</v>
      </c>
      <c r="F3" s="20" t="s">
        <v>2</v>
      </c>
      <c r="G3" s="20" t="s">
        <v>3</v>
      </c>
      <c r="H3" s="20" t="s">
        <v>4</v>
      </c>
      <c r="I3" s="20" t="s">
        <v>31</v>
      </c>
      <c r="J3" s="21" t="s">
        <v>32</v>
      </c>
    </row>
    <row r="4" spans="1:10" ht="24.75" customHeight="1" x14ac:dyDescent="0.2">
      <c r="A4" s="1"/>
      <c r="B4" s="23"/>
      <c r="C4" s="23"/>
      <c r="D4" s="24" t="s">
        <v>236</v>
      </c>
      <c r="E4" s="24" t="s">
        <v>237</v>
      </c>
      <c r="F4" s="26">
        <v>2017</v>
      </c>
      <c r="G4" s="75" t="s">
        <v>238</v>
      </c>
      <c r="H4" s="26" t="s">
        <v>5</v>
      </c>
      <c r="I4" s="24" t="s">
        <v>239</v>
      </c>
      <c r="J4" s="39"/>
    </row>
    <row r="5" spans="1:10" ht="12.75" x14ac:dyDescent="0.2">
      <c r="B5" s="66"/>
      <c r="C5" s="17"/>
      <c r="D5" s="62"/>
      <c r="E5" s="41"/>
      <c r="F5" s="62"/>
      <c r="G5" s="41"/>
      <c r="H5" s="96"/>
      <c r="I5" s="31"/>
      <c r="J5" s="29"/>
    </row>
    <row r="6" spans="1:10" ht="12.75" x14ac:dyDescent="0.2">
      <c r="B6" s="64" t="s">
        <v>60</v>
      </c>
      <c r="C6" s="80" t="s">
        <v>61</v>
      </c>
      <c r="D6" s="82">
        <v>13382162</v>
      </c>
      <c r="E6" s="83">
        <v>15003594.439999999</v>
      </c>
      <c r="F6" s="82">
        <v>-1408406</v>
      </c>
      <c r="G6" s="83">
        <v>31861.65</v>
      </c>
      <c r="H6" s="82">
        <f t="shared" ref="H6:H11" si="0">SUM(F6-G6)</f>
        <v>-1440267.65</v>
      </c>
      <c r="I6" s="83">
        <v>-1408406</v>
      </c>
      <c r="J6" s="50" t="s">
        <v>386</v>
      </c>
    </row>
    <row r="7" spans="1:10" ht="12.75" x14ac:dyDescent="0.2">
      <c r="B7" s="63" t="s">
        <v>113</v>
      </c>
      <c r="C7" s="78" t="s">
        <v>114</v>
      </c>
      <c r="D7" s="82">
        <v>7000000</v>
      </c>
      <c r="E7" s="83">
        <v>3434125.41</v>
      </c>
      <c r="F7" s="82">
        <v>12189145</v>
      </c>
      <c r="G7" s="83">
        <v>308250</v>
      </c>
      <c r="H7" s="82">
        <f t="shared" si="0"/>
        <v>11880895</v>
      </c>
      <c r="I7" s="14">
        <v>3000000</v>
      </c>
      <c r="J7" s="33" t="s">
        <v>384</v>
      </c>
    </row>
    <row r="8" spans="1:10" ht="12.75" x14ac:dyDescent="0.2">
      <c r="B8" s="63" t="s">
        <v>115</v>
      </c>
      <c r="C8" s="78" t="s">
        <v>290</v>
      </c>
      <c r="D8" s="82">
        <v>1029210</v>
      </c>
      <c r="E8" s="83">
        <v>0</v>
      </c>
      <c r="F8" s="82">
        <v>2047210</v>
      </c>
      <c r="G8" s="83">
        <v>0</v>
      </c>
      <c r="H8" s="82">
        <f t="shared" si="0"/>
        <v>2047210</v>
      </c>
      <c r="I8" s="14"/>
      <c r="J8" s="78" t="s">
        <v>385</v>
      </c>
    </row>
    <row r="9" spans="1:10" ht="12.75" x14ac:dyDescent="0.2">
      <c r="B9" s="58" t="s">
        <v>62</v>
      </c>
      <c r="C9" s="80" t="s">
        <v>63</v>
      </c>
      <c r="D9" s="82">
        <v>2961200</v>
      </c>
      <c r="E9" s="83">
        <v>2815140.94</v>
      </c>
      <c r="F9" s="82">
        <v>191259</v>
      </c>
      <c r="G9" s="83">
        <v>45199.72</v>
      </c>
      <c r="H9" s="82">
        <f t="shared" si="0"/>
        <v>146059.28</v>
      </c>
      <c r="I9" s="14">
        <v>91259</v>
      </c>
      <c r="J9" s="33" t="s">
        <v>383</v>
      </c>
    </row>
    <row r="10" spans="1:10" ht="12.75" x14ac:dyDescent="0.2">
      <c r="B10" s="58" t="s">
        <v>291</v>
      </c>
      <c r="C10" s="80" t="s">
        <v>292</v>
      </c>
      <c r="D10" s="82">
        <v>3071000</v>
      </c>
      <c r="E10" s="83">
        <v>6142000</v>
      </c>
      <c r="F10" s="82">
        <v>3071000</v>
      </c>
      <c r="G10" s="83">
        <v>3071000</v>
      </c>
      <c r="H10" s="82">
        <f t="shared" si="0"/>
        <v>0</v>
      </c>
      <c r="I10" s="14">
        <v>3071000</v>
      </c>
      <c r="J10" s="33" t="s">
        <v>381</v>
      </c>
    </row>
    <row r="11" spans="1:10" ht="12.75" x14ac:dyDescent="0.2">
      <c r="B11" s="101">
        <v>364865</v>
      </c>
      <c r="C11" s="80" t="s">
        <v>116</v>
      </c>
      <c r="D11" s="82">
        <v>1029210</v>
      </c>
      <c r="E11" s="83">
        <v>0</v>
      </c>
      <c r="F11" s="82">
        <v>1029210</v>
      </c>
      <c r="G11" s="83">
        <v>0</v>
      </c>
      <c r="H11" s="82">
        <f t="shared" si="0"/>
        <v>1029210</v>
      </c>
      <c r="I11" s="28"/>
      <c r="J11" s="33" t="s">
        <v>382</v>
      </c>
    </row>
    <row r="12" spans="1:10" ht="12.75" x14ac:dyDescent="0.2">
      <c r="B12" s="102"/>
      <c r="C12" s="18"/>
      <c r="D12" s="19"/>
      <c r="E12" s="18"/>
      <c r="F12" s="19"/>
      <c r="G12" s="18"/>
      <c r="H12" s="19"/>
      <c r="I12" s="103"/>
      <c r="J12" s="104"/>
    </row>
    <row r="13" spans="1:10" s="51" customFormat="1" ht="12.75" x14ac:dyDescent="0.2">
      <c r="B13" s="88"/>
      <c r="C13" s="23"/>
      <c r="D13" s="90">
        <f t="shared" ref="D13:I13" si="1">SUM(D6:D12)</f>
        <v>28472782</v>
      </c>
      <c r="E13" s="89">
        <f t="shared" si="1"/>
        <v>27394860.790000003</v>
      </c>
      <c r="F13" s="90">
        <f t="shared" si="1"/>
        <v>17119418</v>
      </c>
      <c r="G13" s="89">
        <f t="shared" si="1"/>
        <v>3456311.37</v>
      </c>
      <c r="H13" s="90">
        <f t="shared" si="1"/>
        <v>13663106.629999999</v>
      </c>
      <c r="I13" s="130">
        <f t="shared" si="1"/>
        <v>4753853</v>
      </c>
      <c r="J13" s="27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opLeftCell="B1" zoomScaleNormal="100" workbookViewId="0">
      <selection activeCell="C15" sqref="C15"/>
    </sheetView>
  </sheetViews>
  <sheetFormatPr defaultRowHeight="12" x14ac:dyDescent="0.2"/>
  <cols>
    <col min="1" max="1" width="0" hidden="1" customWidth="1"/>
    <col min="2" max="2" width="9.33203125" style="49"/>
    <col min="3" max="3" width="45" customWidth="1"/>
    <col min="4" max="4" width="17.6640625" customWidth="1"/>
    <col min="5" max="5" width="15.1640625" customWidth="1"/>
    <col min="6" max="8" width="12.6640625" customWidth="1"/>
    <col min="9" max="9" width="13.33203125" customWidth="1"/>
    <col min="10" max="10" width="34" customWidth="1"/>
  </cols>
  <sheetData>
    <row r="1" spans="1:10" s="51" customFormat="1" x14ac:dyDescent="0.2">
      <c r="B1" s="51" t="s">
        <v>235</v>
      </c>
    </row>
    <row r="2" spans="1:10" s="51" customFormat="1" x14ac:dyDescent="0.2">
      <c r="B2" s="49"/>
    </row>
    <row r="3" spans="1:10" ht="12.75" x14ac:dyDescent="0.2">
      <c r="A3" s="1"/>
      <c r="B3" s="46"/>
      <c r="C3" s="18" t="s">
        <v>9</v>
      </c>
      <c r="D3" s="20" t="s">
        <v>0</v>
      </c>
      <c r="E3" s="18" t="s">
        <v>1</v>
      </c>
      <c r="F3" s="20" t="s">
        <v>2</v>
      </c>
      <c r="G3" s="20" t="s">
        <v>3</v>
      </c>
      <c r="H3" s="22" t="s">
        <v>4</v>
      </c>
      <c r="I3" s="20" t="s">
        <v>31</v>
      </c>
      <c r="J3" s="20" t="s">
        <v>32</v>
      </c>
    </row>
    <row r="4" spans="1:10" ht="27" customHeight="1" x14ac:dyDescent="0.2">
      <c r="A4" s="1"/>
      <c r="B4" s="47"/>
      <c r="C4" s="23"/>
      <c r="D4" s="24" t="s">
        <v>236</v>
      </c>
      <c r="E4" s="24" t="s">
        <v>237</v>
      </c>
      <c r="F4" s="26">
        <v>2017</v>
      </c>
      <c r="G4" s="9" t="s">
        <v>238</v>
      </c>
      <c r="H4" s="42" t="s">
        <v>5</v>
      </c>
      <c r="I4" s="24" t="s">
        <v>239</v>
      </c>
      <c r="J4" s="27"/>
    </row>
    <row r="5" spans="1:10" ht="12.75" x14ac:dyDescent="0.2">
      <c r="B5" s="107"/>
      <c r="C5" s="17"/>
      <c r="D5" s="62"/>
      <c r="E5" s="41"/>
      <c r="F5" s="62"/>
      <c r="G5" s="41"/>
      <c r="H5" s="62"/>
      <c r="I5" s="108"/>
      <c r="J5" s="31"/>
    </row>
    <row r="6" spans="1:10" s="72" customFormat="1" ht="36" x14ac:dyDescent="0.2">
      <c r="B6" s="58" t="s">
        <v>64</v>
      </c>
      <c r="C6" s="78" t="s">
        <v>65</v>
      </c>
      <c r="D6" s="82">
        <v>7933352</v>
      </c>
      <c r="E6" s="83">
        <v>8826730.5099999998</v>
      </c>
      <c r="F6" s="82">
        <v>-863737</v>
      </c>
      <c r="G6" s="83">
        <v>29642</v>
      </c>
      <c r="H6" s="82">
        <f t="shared" ref="H6:H15" si="0">SUM(F6-G6)</f>
        <v>-893379</v>
      </c>
      <c r="I6" s="37">
        <v>0</v>
      </c>
      <c r="J6" s="155" t="s">
        <v>324</v>
      </c>
    </row>
    <row r="7" spans="1:10" ht="25.5" x14ac:dyDescent="0.2">
      <c r="B7" s="58" t="s">
        <v>98</v>
      </c>
      <c r="C7" s="78" t="s">
        <v>117</v>
      </c>
      <c r="D7" s="82">
        <v>-1100000</v>
      </c>
      <c r="E7" s="83">
        <v>-1515955.24</v>
      </c>
      <c r="F7" s="82">
        <v>459940</v>
      </c>
      <c r="G7" s="83">
        <v>43985</v>
      </c>
      <c r="H7" s="82">
        <f t="shared" si="0"/>
        <v>415955</v>
      </c>
      <c r="I7" s="37" t="s">
        <v>328</v>
      </c>
      <c r="J7" s="155" t="s">
        <v>323</v>
      </c>
    </row>
    <row r="8" spans="1:10" ht="12.75" x14ac:dyDescent="0.2">
      <c r="B8" s="105" t="s">
        <v>231</v>
      </c>
      <c r="C8" s="78" t="s">
        <v>118</v>
      </c>
      <c r="D8" s="82">
        <v>466000</v>
      </c>
      <c r="E8" s="83">
        <v>32154</v>
      </c>
      <c r="F8" s="82">
        <v>433846</v>
      </c>
      <c r="G8" s="83">
        <v>0</v>
      </c>
      <c r="H8" s="82">
        <f t="shared" si="0"/>
        <v>433846</v>
      </c>
      <c r="I8" s="37">
        <v>433846</v>
      </c>
      <c r="J8" s="33" t="s">
        <v>325</v>
      </c>
    </row>
    <row r="9" spans="1:10" ht="12.75" x14ac:dyDescent="0.2">
      <c r="B9" s="105" t="s">
        <v>232</v>
      </c>
      <c r="C9" s="78" t="s">
        <v>326</v>
      </c>
      <c r="D9" s="82">
        <v>1300000</v>
      </c>
      <c r="E9" s="83">
        <v>55518.12</v>
      </c>
      <c r="F9" s="82">
        <v>1291737</v>
      </c>
      <c r="G9" s="83">
        <v>47255.02</v>
      </c>
      <c r="H9" s="82">
        <f t="shared" si="0"/>
        <v>1244481.98</v>
      </c>
      <c r="I9" s="37">
        <v>1244482</v>
      </c>
      <c r="J9" s="33"/>
    </row>
    <row r="10" spans="1:10" ht="12.75" x14ac:dyDescent="0.2">
      <c r="B10" s="105" t="s">
        <v>233</v>
      </c>
      <c r="C10" s="78" t="s">
        <v>220</v>
      </c>
      <c r="D10" s="82">
        <v>1235500</v>
      </c>
      <c r="E10" s="83">
        <v>41643</v>
      </c>
      <c r="F10" s="82">
        <v>1193857</v>
      </c>
      <c r="G10" s="83">
        <v>0</v>
      </c>
      <c r="H10" s="82">
        <f t="shared" si="0"/>
        <v>1193857</v>
      </c>
      <c r="I10" s="37">
        <v>1193857</v>
      </c>
      <c r="J10" s="33"/>
    </row>
    <row r="11" spans="1:10" ht="25.5" x14ac:dyDescent="0.2">
      <c r="B11" s="105" t="s">
        <v>293</v>
      </c>
      <c r="C11" s="78" t="s">
        <v>294</v>
      </c>
      <c r="D11" s="82">
        <v>0</v>
      </c>
      <c r="E11" s="83">
        <v>1777292.08</v>
      </c>
      <c r="F11" s="82">
        <v>1560000</v>
      </c>
      <c r="G11" s="83">
        <v>1777292.08</v>
      </c>
      <c r="H11" s="82">
        <f t="shared" si="0"/>
        <v>-217292.08000000007</v>
      </c>
      <c r="I11" s="37">
        <v>-218000</v>
      </c>
      <c r="J11" s="33" t="s">
        <v>327</v>
      </c>
    </row>
    <row r="12" spans="1:10" ht="25.5" x14ac:dyDescent="0.2">
      <c r="B12" s="105" t="s">
        <v>295</v>
      </c>
      <c r="C12" s="78" t="s">
        <v>296</v>
      </c>
      <c r="D12" s="82">
        <v>0</v>
      </c>
      <c r="E12" s="83">
        <v>0</v>
      </c>
      <c r="F12" s="82">
        <v>1460800</v>
      </c>
      <c r="G12" s="83">
        <v>0</v>
      </c>
      <c r="H12" s="82">
        <f t="shared" si="0"/>
        <v>1460800</v>
      </c>
      <c r="I12" s="37">
        <v>1460800</v>
      </c>
      <c r="J12" s="33"/>
    </row>
    <row r="13" spans="1:10" ht="12.75" x14ac:dyDescent="0.2">
      <c r="B13" s="106" t="s">
        <v>119</v>
      </c>
      <c r="C13" s="74" t="s">
        <v>120</v>
      </c>
      <c r="D13" s="82">
        <v>457200</v>
      </c>
      <c r="E13" s="83">
        <v>0</v>
      </c>
      <c r="F13" s="82">
        <v>457200</v>
      </c>
      <c r="G13" s="83">
        <v>0</v>
      </c>
      <c r="H13" s="82">
        <f t="shared" si="0"/>
        <v>457200</v>
      </c>
      <c r="I13" s="37">
        <v>457200</v>
      </c>
      <c r="J13" s="33" t="s">
        <v>380</v>
      </c>
    </row>
    <row r="14" spans="1:10" s="51" customFormat="1" ht="25.5" x14ac:dyDescent="0.2">
      <c r="B14" s="58" t="s">
        <v>66</v>
      </c>
      <c r="C14" s="78" t="s">
        <v>431</v>
      </c>
      <c r="D14" s="82">
        <v>532530</v>
      </c>
      <c r="E14" s="83">
        <v>0</v>
      </c>
      <c r="F14" s="82">
        <v>532530</v>
      </c>
      <c r="G14" s="83">
        <v>0</v>
      </c>
      <c r="H14" s="82">
        <f t="shared" si="0"/>
        <v>532530</v>
      </c>
      <c r="I14" s="37">
        <v>532530</v>
      </c>
      <c r="J14" s="33"/>
    </row>
    <row r="15" spans="1:10" s="51" customFormat="1" ht="25.5" x14ac:dyDescent="0.2">
      <c r="B15" s="58" t="s">
        <v>67</v>
      </c>
      <c r="C15" s="78" t="s">
        <v>297</v>
      </c>
      <c r="D15" s="82">
        <v>5870054</v>
      </c>
      <c r="E15" s="83">
        <v>5908579.1100000003</v>
      </c>
      <c r="F15" s="82">
        <v>0</v>
      </c>
      <c r="G15" s="83">
        <v>38524.89</v>
      </c>
      <c r="H15" s="82">
        <f t="shared" si="0"/>
        <v>-38524.89</v>
      </c>
      <c r="I15" s="37">
        <v>0</v>
      </c>
      <c r="J15" s="33"/>
    </row>
    <row r="16" spans="1:10" s="51" customFormat="1" ht="12.75" x14ac:dyDescent="0.2">
      <c r="B16" s="102"/>
      <c r="C16" s="18"/>
      <c r="D16" s="19"/>
      <c r="E16" s="18"/>
      <c r="F16" s="19"/>
      <c r="G16" s="18"/>
      <c r="H16" s="19"/>
      <c r="I16" s="109"/>
      <c r="J16" s="104"/>
    </row>
    <row r="17" spans="2:10" s="51" customFormat="1" ht="12.75" x14ac:dyDescent="0.2">
      <c r="B17" s="88"/>
      <c r="C17" s="23"/>
      <c r="D17" s="90">
        <f t="shared" ref="D17:I17" si="1">SUM(D6:D16)</f>
        <v>16694636</v>
      </c>
      <c r="E17" s="89">
        <f t="shared" si="1"/>
        <v>15125961.579999998</v>
      </c>
      <c r="F17" s="90">
        <f t="shared" si="1"/>
        <v>6526173</v>
      </c>
      <c r="G17" s="89">
        <f t="shared" si="1"/>
        <v>1936698.99</v>
      </c>
      <c r="H17" s="90">
        <f t="shared" si="1"/>
        <v>4589474.0100000007</v>
      </c>
      <c r="I17" s="90">
        <f t="shared" si="1"/>
        <v>5104715</v>
      </c>
      <c r="J17" s="27"/>
    </row>
    <row r="18" spans="2:10" ht="12.75" x14ac:dyDescent="0.2">
      <c r="B18" s="48"/>
      <c r="C18" s="13"/>
      <c r="D18" s="13"/>
      <c r="E18" s="13"/>
      <c r="F18" s="13"/>
      <c r="G18" s="13"/>
      <c r="H18" s="13"/>
    </row>
  </sheetData>
  <pageMargins left="0.70866141732283472" right="0.70866141732283472" top="0.74803149606299213" bottom="0.74803149606299213" header="0.31496062992125984" footer="0.31496062992125984"/>
  <pageSetup paperSize="9" scale="93" fitToHeight="0" orientation="landscape" r:id="rId1"/>
  <headerFooter>
    <oddFooter>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opLeftCell="B1" zoomScaleNormal="100" workbookViewId="0">
      <selection activeCell="F30" sqref="F30"/>
    </sheetView>
  </sheetViews>
  <sheetFormatPr defaultRowHeight="12" x14ac:dyDescent="0.2"/>
  <cols>
    <col min="1" max="1" width="0" hidden="1" customWidth="1"/>
    <col min="2" max="2" width="11.5" customWidth="1"/>
    <col min="3" max="3" width="47.6640625" customWidth="1"/>
    <col min="4" max="4" width="14.1640625" style="16" hidden="1" customWidth="1"/>
    <col min="5" max="5" width="15.1640625" style="16" hidden="1" customWidth="1"/>
    <col min="6" max="6" width="15.6640625" customWidth="1"/>
    <col min="7" max="8" width="12.6640625" customWidth="1"/>
    <col min="9" max="9" width="13.5" customWidth="1"/>
    <col min="10" max="10" width="34.83203125" customWidth="1"/>
  </cols>
  <sheetData>
    <row r="1" spans="1:10" s="51" customFormat="1" ht="12.75" x14ac:dyDescent="0.2">
      <c r="B1" s="70" t="s">
        <v>235</v>
      </c>
      <c r="C1" s="70"/>
    </row>
    <row r="2" spans="1:10" s="51" customFormat="1" x14ac:dyDescent="0.2"/>
    <row r="3" spans="1:10" ht="12.75" x14ac:dyDescent="0.2">
      <c r="A3" s="1"/>
      <c r="B3" s="18"/>
      <c r="C3" s="18" t="s">
        <v>10</v>
      </c>
      <c r="D3" s="20" t="s">
        <v>0</v>
      </c>
      <c r="E3" s="18" t="s">
        <v>1</v>
      </c>
      <c r="F3" s="20" t="s">
        <v>2</v>
      </c>
      <c r="G3" s="20" t="s">
        <v>3</v>
      </c>
      <c r="H3" s="20" t="s">
        <v>4</v>
      </c>
      <c r="I3" s="20" t="s">
        <v>31</v>
      </c>
      <c r="J3" s="20" t="s">
        <v>32</v>
      </c>
    </row>
    <row r="4" spans="1:10" ht="25.5" x14ac:dyDescent="0.2">
      <c r="A4" s="1"/>
      <c r="B4" s="23"/>
      <c r="C4" s="23" t="s">
        <v>11</v>
      </c>
      <c r="D4" s="24" t="s">
        <v>236</v>
      </c>
      <c r="E4" s="24" t="s">
        <v>237</v>
      </c>
      <c r="F4" s="26">
        <v>2017</v>
      </c>
      <c r="G4" s="9" t="s">
        <v>238</v>
      </c>
      <c r="H4" s="26" t="s">
        <v>5</v>
      </c>
      <c r="I4" s="24" t="s">
        <v>239</v>
      </c>
      <c r="J4" s="27"/>
    </row>
    <row r="5" spans="1:10" ht="12.75" x14ac:dyDescent="0.2">
      <c r="B5" s="68"/>
      <c r="C5" s="38"/>
      <c r="D5" s="69"/>
      <c r="E5" s="67"/>
      <c r="F5" s="69"/>
      <c r="G5" s="67"/>
      <c r="H5" s="69"/>
      <c r="I5" s="31"/>
      <c r="J5" s="29"/>
    </row>
    <row r="6" spans="1:10" ht="12.75" x14ac:dyDescent="0.2">
      <c r="B6" s="64" t="s">
        <v>68</v>
      </c>
      <c r="C6" s="80" t="s">
        <v>69</v>
      </c>
      <c r="D6" s="82">
        <v>-50000000</v>
      </c>
      <c r="E6" s="83">
        <v>120876.4</v>
      </c>
      <c r="F6" s="82">
        <v>-5090000</v>
      </c>
      <c r="G6" s="83">
        <v>0</v>
      </c>
      <c r="H6" s="82">
        <f t="shared" ref="H6:H14" si="0">SUM(F6-G6)</f>
        <v>-5090000</v>
      </c>
      <c r="I6" s="28"/>
      <c r="J6" s="30"/>
    </row>
    <row r="7" spans="1:10" s="138" customFormat="1" ht="12.75" x14ac:dyDescent="0.2">
      <c r="B7" s="83" t="s">
        <v>70</v>
      </c>
      <c r="C7" s="83" t="s">
        <v>71</v>
      </c>
      <c r="D7" s="83">
        <v>0</v>
      </c>
      <c r="E7" s="83">
        <v>-1032574.25</v>
      </c>
      <c r="F7" s="83">
        <v>0</v>
      </c>
      <c r="G7" s="83">
        <v>0</v>
      </c>
      <c r="H7" s="83">
        <f t="shared" si="0"/>
        <v>0</v>
      </c>
      <c r="I7" s="83"/>
      <c r="J7" s="83"/>
    </row>
    <row r="8" spans="1:10" s="138" customFormat="1" ht="12.75" x14ac:dyDescent="0.2">
      <c r="B8" s="83" t="s">
        <v>298</v>
      </c>
      <c r="C8" s="83" t="s">
        <v>299</v>
      </c>
      <c r="D8" s="83">
        <v>0</v>
      </c>
      <c r="E8" s="83">
        <v>-2381550.79</v>
      </c>
      <c r="F8" s="83">
        <v>0</v>
      </c>
      <c r="G8" s="83">
        <v>0</v>
      </c>
      <c r="H8" s="83">
        <f t="shared" si="0"/>
        <v>0</v>
      </c>
      <c r="I8" s="83"/>
      <c r="J8" s="83"/>
    </row>
    <row r="9" spans="1:10" s="138" customFormat="1" ht="12.75" x14ac:dyDescent="0.2">
      <c r="B9" s="83" t="s">
        <v>12</v>
      </c>
      <c r="C9" s="83" t="s">
        <v>72</v>
      </c>
      <c r="D9" s="83">
        <v>0</v>
      </c>
      <c r="E9" s="83">
        <v>-2742240.78</v>
      </c>
      <c r="F9" s="83">
        <v>0</v>
      </c>
      <c r="G9" s="83">
        <v>0</v>
      </c>
      <c r="H9" s="83">
        <f t="shared" si="0"/>
        <v>0</v>
      </c>
      <c r="I9" s="83"/>
      <c r="J9" s="83"/>
    </row>
    <row r="10" spans="1:10" s="138" customFormat="1" ht="12.75" x14ac:dyDescent="0.2">
      <c r="B10" s="83" t="s">
        <v>73</v>
      </c>
      <c r="C10" s="83" t="s">
        <v>74</v>
      </c>
      <c r="D10" s="83">
        <v>0</v>
      </c>
      <c r="E10" s="83">
        <v>-3528045.34</v>
      </c>
      <c r="F10" s="83">
        <v>0</v>
      </c>
      <c r="G10" s="83">
        <v>0</v>
      </c>
      <c r="H10" s="83">
        <f t="shared" si="0"/>
        <v>0</v>
      </c>
      <c r="I10" s="83"/>
      <c r="J10" s="83"/>
    </row>
    <row r="11" spans="1:10" s="138" customFormat="1" ht="12.75" x14ac:dyDescent="0.2">
      <c r="B11" s="83" t="s">
        <v>75</v>
      </c>
      <c r="C11" s="83" t="s">
        <v>76</v>
      </c>
      <c r="D11" s="83">
        <v>0</v>
      </c>
      <c r="E11" s="83">
        <v>-260685.23</v>
      </c>
      <c r="F11" s="83">
        <v>0</v>
      </c>
      <c r="G11" s="83">
        <v>0</v>
      </c>
      <c r="H11" s="83">
        <f t="shared" si="0"/>
        <v>0</v>
      </c>
      <c r="I11" s="83"/>
      <c r="J11" s="83"/>
    </row>
    <row r="12" spans="1:10" s="138" customFormat="1" ht="12.75" x14ac:dyDescent="0.2">
      <c r="B12" s="83" t="s">
        <v>77</v>
      </c>
      <c r="C12" s="83" t="s">
        <v>78</v>
      </c>
      <c r="D12" s="83">
        <v>0</v>
      </c>
      <c r="E12" s="83">
        <v>-1029452.99</v>
      </c>
      <c r="F12" s="83">
        <v>0</v>
      </c>
      <c r="G12" s="83">
        <v>0</v>
      </c>
      <c r="H12" s="83">
        <f t="shared" si="0"/>
        <v>0</v>
      </c>
      <c r="I12" s="83"/>
      <c r="J12" s="83"/>
    </row>
    <row r="13" spans="1:10" s="79" customFormat="1" ht="12.75" x14ac:dyDescent="0.2">
      <c r="B13" s="65" t="s">
        <v>300</v>
      </c>
      <c r="C13" s="80" t="s">
        <v>301</v>
      </c>
      <c r="D13" s="82">
        <v>0</v>
      </c>
      <c r="E13" s="83">
        <v>-221577.48</v>
      </c>
      <c r="F13" s="82">
        <v>0</v>
      </c>
      <c r="G13" s="83">
        <v>-221577.48</v>
      </c>
      <c r="H13" s="82">
        <f t="shared" si="0"/>
        <v>221577.48</v>
      </c>
      <c r="I13" s="28"/>
      <c r="J13" s="30" t="s">
        <v>389</v>
      </c>
    </row>
    <row r="14" spans="1:10" s="79" customFormat="1" ht="12.75" x14ac:dyDescent="0.2">
      <c r="B14" s="65" t="s">
        <v>81</v>
      </c>
      <c r="C14" s="80" t="s">
        <v>82</v>
      </c>
      <c r="D14" s="82">
        <v>0</v>
      </c>
      <c r="E14" s="83">
        <v>-776797.61</v>
      </c>
      <c r="F14" s="82">
        <v>0</v>
      </c>
      <c r="G14" s="83">
        <v>4800</v>
      </c>
      <c r="H14" s="82">
        <f t="shared" si="0"/>
        <v>-4800</v>
      </c>
      <c r="I14" s="28"/>
      <c r="J14" s="30"/>
    </row>
    <row r="15" spans="1:10" ht="12.75" x14ac:dyDescent="0.2">
      <c r="B15" s="65" t="s">
        <v>13</v>
      </c>
      <c r="C15" s="80" t="s">
        <v>302</v>
      </c>
      <c r="D15" s="82">
        <v>0</v>
      </c>
      <c r="E15" s="83">
        <v>-3613657.34</v>
      </c>
      <c r="F15" s="82">
        <v>0</v>
      </c>
      <c r="G15" s="83">
        <v>-382469.38</v>
      </c>
      <c r="H15" s="82">
        <f t="shared" ref="H15:H19" si="1">SUM(F15-G15)</f>
        <v>382469.38</v>
      </c>
      <c r="I15" s="76"/>
      <c r="J15" s="30" t="s">
        <v>389</v>
      </c>
    </row>
    <row r="16" spans="1:10" ht="12.75" x14ac:dyDescent="0.2">
      <c r="B16" s="65" t="s">
        <v>18</v>
      </c>
      <c r="C16" s="80" t="s">
        <v>83</v>
      </c>
      <c r="D16" s="82">
        <v>0</v>
      </c>
      <c r="E16" s="83">
        <v>-708828.95</v>
      </c>
      <c r="F16" s="82">
        <v>0</v>
      </c>
      <c r="G16" s="83">
        <v>7487.9</v>
      </c>
      <c r="H16" s="82">
        <f t="shared" si="1"/>
        <v>-7487.9</v>
      </c>
      <c r="I16" s="76"/>
      <c r="J16" s="30"/>
    </row>
    <row r="17" spans="2:10" ht="12.75" x14ac:dyDescent="0.2">
      <c r="B17" s="65" t="s">
        <v>84</v>
      </c>
      <c r="C17" s="80" t="s">
        <v>85</v>
      </c>
      <c r="D17" s="82">
        <v>0</v>
      </c>
      <c r="E17" s="83">
        <v>-2372132.2999999998</v>
      </c>
      <c r="F17" s="82">
        <v>0</v>
      </c>
      <c r="G17" s="83">
        <v>0</v>
      </c>
      <c r="H17" s="82">
        <f t="shared" si="1"/>
        <v>0</v>
      </c>
      <c r="I17" s="33"/>
      <c r="J17" s="30"/>
    </row>
    <row r="18" spans="2:10" ht="12.75" x14ac:dyDescent="0.2">
      <c r="B18" s="65" t="s">
        <v>21</v>
      </c>
      <c r="C18" s="80" t="s">
        <v>86</v>
      </c>
      <c r="D18" s="82">
        <v>0</v>
      </c>
      <c r="E18" s="83">
        <v>-1139159.6399999999</v>
      </c>
      <c r="F18" s="82">
        <v>0</v>
      </c>
      <c r="G18" s="83">
        <v>3155.16</v>
      </c>
      <c r="H18" s="82">
        <f t="shared" si="1"/>
        <v>-3155.16</v>
      </c>
      <c r="I18" s="33"/>
      <c r="J18" s="30"/>
    </row>
    <row r="19" spans="2:10" s="138" customFormat="1" ht="12.75" x14ac:dyDescent="0.2">
      <c r="B19" s="80" t="s">
        <v>221</v>
      </c>
      <c r="C19" s="80" t="s">
        <v>222</v>
      </c>
      <c r="D19" s="80">
        <v>1218000</v>
      </c>
      <c r="E19" s="83">
        <v>1220159.7</v>
      </c>
      <c r="F19" s="80">
        <v>0</v>
      </c>
      <c r="G19" s="80">
        <v>4854</v>
      </c>
      <c r="H19" s="80">
        <f t="shared" si="1"/>
        <v>-4854</v>
      </c>
      <c r="I19" s="80"/>
      <c r="J19" s="80"/>
    </row>
    <row r="20" spans="2:10" s="138" customFormat="1" ht="12.75" x14ac:dyDescent="0.2">
      <c r="B20" s="80" t="s">
        <v>228</v>
      </c>
      <c r="C20" s="80" t="s">
        <v>229</v>
      </c>
      <c r="D20" s="80">
        <v>0</v>
      </c>
      <c r="E20" s="83">
        <v>-344764.1</v>
      </c>
      <c r="F20" s="80">
        <v>0</v>
      </c>
      <c r="G20" s="83">
        <v>-362584.1</v>
      </c>
      <c r="H20" s="83">
        <f t="shared" ref="H20:H23" si="2">SUM(F20-G20)</f>
        <v>362584.1</v>
      </c>
      <c r="I20" s="80"/>
      <c r="J20" s="30" t="s">
        <v>389</v>
      </c>
    </row>
    <row r="21" spans="2:10" s="138" customFormat="1" ht="12.75" x14ac:dyDescent="0.2">
      <c r="B21" s="80" t="s">
        <v>305</v>
      </c>
      <c r="C21" s="80" t="s">
        <v>306</v>
      </c>
      <c r="D21" s="80">
        <v>920000</v>
      </c>
      <c r="E21" s="83">
        <v>931580</v>
      </c>
      <c r="F21" s="80">
        <v>0</v>
      </c>
      <c r="G21" s="83">
        <v>11580</v>
      </c>
      <c r="H21" s="83">
        <f t="shared" si="2"/>
        <v>-11580</v>
      </c>
      <c r="I21" s="80"/>
      <c r="J21" s="80"/>
    </row>
    <row r="22" spans="2:10" s="138" customFormat="1" ht="12.75" x14ac:dyDescent="0.2">
      <c r="B22" s="80" t="s">
        <v>307</v>
      </c>
      <c r="C22" s="80" t="s">
        <v>308</v>
      </c>
      <c r="D22" s="80">
        <v>6223660</v>
      </c>
      <c r="E22" s="83">
        <v>7767755</v>
      </c>
      <c r="F22" s="80">
        <v>0</v>
      </c>
      <c r="G22" s="83">
        <v>1569095</v>
      </c>
      <c r="H22" s="83">
        <f t="shared" si="2"/>
        <v>-1569095</v>
      </c>
      <c r="I22" s="80"/>
      <c r="J22" s="80"/>
    </row>
    <row r="23" spans="2:10" ht="12.75" x14ac:dyDescent="0.2">
      <c r="B23" s="65" t="s">
        <v>124</v>
      </c>
      <c r="C23" s="80" t="s">
        <v>224</v>
      </c>
      <c r="D23" s="82">
        <v>0</v>
      </c>
      <c r="E23" s="83">
        <v>-233825.5</v>
      </c>
      <c r="F23" s="82">
        <v>0</v>
      </c>
      <c r="G23" s="83">
        <v>0</v>
      </c>
      <c r="H23" s="126">
        <f t="shared" si="2"/>
        <v>0</v>
      </c>
      <c r="I23" s="33"/>
      <c r="J23" s="30"/>
    </row>
    <row r="24" spans="2:10" s="79" customFormat="1" ht="12.75" x14ac:dyDescent="0.2">
      <c r="B24" s="111"/>
      <c r="C24" s="18"/>
      <c r="D24" s="112"/>
      <c r="E24" s="97"/>
      <c r="F24" s="112"/>
      <c r="G24" s="97"/>
      <c r="H24" s="112"/>
      <c r="I24" s="104"/>
      <c r="J24" s="113"/>
    </row>
    <row r="25" spans="2:10" ht="12.75" x14ac:dyDescent="0.2">
      <c r="B25" s="88"/>
      <c r="C25" s="23"/>
      <c r="D25" s="90">
        <f>SUM(D6:D23)</f>
        <v>-41638340</v>
      </c>
      <c r="E25" s="89">
        <f>SUM(E6:E23)</f>
        <v>-10344921.200000003</v>
      </c>
      <c r="F25" s="90">
        <f>SUM(F6:F23)</f>
        <v>-5090000</v>
      </c>
      <c r="G25" s="89">
        <f>SUM(G6:G23)</f>
        <v>634341.10000000009</v>
      </c>
      <c r="H25" s="90">
        <f>SUM(H6:H23)</f>
        <v>-5724341.0999999996</v>
      </c>
      <c r="I25" s="156">
        <v>-5000000</v>
      </c>
      <c r="J25" s="39"/>
    </row>
  </sheetData>
  <pageMargins left="0" right="0.19685039370078741" top="0.19685039370078741" bottom="0.31496062992125984" header="0" footer="0.11811023622047244"/>
  <pageSetup paperSize="9" orientation="landscape" r:id="rId1"/>
  <headerFooter>
    <oddFooter>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opLeftCell="B34" zoomScaleNormal="100" workbookViewId="0">
      <selection activeCell="H51" sqref="H51"/>
    </sheetView>
  </sheetViews>
  <sheetFormatPr defaultRowHeight="12" x14ac:dyDescent="0.2"/>
  <cols>
    <col min="1" max="1" width="0" hidden="1" customWidth="1"/>
    <col min="3" max="3" width="41.5" customWidth="1"/>
    <col min="4" max="4" width="14.33203125" style="16" hidden="1" customWidth="1"/>
    <col min="5" max="5" width="15.1640625" style="16" hidden="1" customWidth="1"/>
    <col min="6" max="6" width="13" customWidth="1"/>
    <col min="7" max="7" width="12.6640625" customWidth="1"/>
    <col min="8" max="8" width="19.5" customWidth="1"/>
    <col min="9" max="9" width="15.5" customWidth="1"/>
    <col min="10" max="10" width="28.33203125" customWidth="1"/>
  </cols>
  <sheetData>
    <row r="1" spans="1:10" s="51" customFormat="1" ht="12.75" x14ac:dyDescent="0.2">
      <c r="B1" s="70" t="s">
        <v>235</v>
      </c>
      <c r="C1" s="70"/>
    </row>
    <row r="2" spans="1:10" s="51" customFormat="1" x14ac:dyDescent="0.2"/>
    <row r="3" spans="1:10" ht="12.75" x14ac:dyDescent="0.2">
      <c r="A3" s="1"/>
      <c r="B3" s="18"/>
      <c r="C3" s="18" t="s">
        <v>10</v>
      </c>
      <c r="D3" s="20" t="s">
        <v>0</v>
      </c>
      <c r="E3" s="18" t="s">
        <v>1</v>
      </c>
      <c r="F3" s="20" t="s">
        <v>2</v>
      </c>
      <c r="G3" s="20" t="s">
        <v>3</v>
      </c>
      <c r="H3" s="22" t="s">
        <v>4</v>
      </c>
      <c r="I3" s="20" t="s">
        <v>31</v>
      </c>
      <c r="J3" s="21" t="s">
        <v>32</v>
      </c>
    </row>
    <row r="4" spans="1:10" ht="25.5" x14ac:dyDescent="0.2">
      <c r="A4" s="1"/>
      <c r="B4" s="23"/>
      <c r="C4" s="23" t="s">
        <v>24</v>
      </c>
      <c r="D4" s="24" t="s">
        <v>236</v>
      </c>
      <c r="E4" s="24" t="s">
        <v>237</v>
      </c>
      <c r="F4" s="26">
        <v>2017</v>
      </c>
      <c r="G4" s="9" t="s">
        <v>238</v>
      </c>
      <c r="H4" s="42" t="s">
        <v>5</v>
      </c>
      <c r="I4" s="24" t="s">
        <v>239</v>
      </c>
      <c r="J4" s="39"/>
    </row>
    <row r="5" spans="1:10" ht="12.75" x14ac:dyDescent="0.2">
      <c r="B5" s="66"/>
      <c r="C5" s="17"/>
      <c r="D5" s="62"/>
      <c r="E5" s="41"/>
      <c r="F5" s="62"/>
      <c r="G5" s="41"/>
      <c r="H5" s="62"/>
      <c r="I5" s="31"/>
      <c r="J5" s="29"/>
    </row>
    <row r="6" spans="1:10" s="138" customFormat="1" ht="12.75" x14ac:dyDescent="0.2">
      <c r="B6" s="146" t="s">
        <v>88</v>
      </c>
      <c r="C6" s="139" t="s">
        <v>89</v>
      </c>
      <c r="D6" s="140">
        <v>0</v>
      </c>
      <c r="E6" s="141">
        <v>1342036.58</v>
      </c>
      <c r="F6" s="140">
        <v>0</v>
      </c>
      <c r="G6" s="141">
        <v>11037.86</v>
      </c>
      <c r="H6" s="140">
        <f t="shared" ref="H6:H8" si="0">SUM(F6-G6)</f>
        <v>-11037.86</v>
      </c>
      <c r="I6" s="143"/>
      <c r="J6" s="142"/>
    </row>
    <row r="7" spans="1:10" s="138" customFormat="1" ht="12.75" x14ac:dyDescent="0.2">
      <c r="B7" s="146" t="s">
        <v>12</v>
      </c>
      <c r="C7" s="139" t="s">
        <v>230</v>
      </c>
      <c r="D7" s="140">
        <v>0</v>
      </c>
      <c r="E7" s="141">
        <v>4942712</v>
      </c>
      <c r="F7" s="140">
        <v>0</v>
      </c>
      <c r="G7" s="141">
        <v>45000</v>
      </c>
      <c r="H7" s="140">
        <f t="shared" si="0"/>
        <v>-45000</v>
      </c>
      <c r="I7" s="143"/>
      <c r="J7" s="142"/>
    </row>
    <row r="8" spans="1:10" s="138" customFormat="1" ht="12.75" x14ac:dyDescent="0.2">
      <c r="B8" s="146" t="s">
        <v>79</v>
      </c>
      <c r="C8" s="139" t="s">
        <v>80</v>
      </c>
      <c r="D8" s="140">
        <v>0</v>
      </c>
      <c r="E8" s="141">
        <v>1325960</v>
      </c>
      <c r="F8" s="140">
        <v>0</v>
      </c>
      <c r="G8" s="141">
        <v>0</v>
      </c>
      <c r="H8" s="140">
        <f t="shared" si="0"/>
        <v>0</v>
      </c>
      <c r="I8" s="143"/>
      <c r="J8" s="142"/>
    </row>
    <row r="9" spans="1:10" s="138" customFormat="1" ht="12.75" x14ac:dyDescent="0.2">
      <c r="B9" s="146" t="s">
        <v>90</v>
      </c>
      <c r="C9" s="139" t="s">
        <v>91</v>
      </c>
      <c r="D9" s="140">
        <v>0</v>
      </c>
      <c r="E9" s="141">
        <v>3303245.15</v>
      </c>
      <c r="F9" s="140">
        <v>0</v>
      </c>
      <c r="G9" s="141">
        <v>55855.45</v>
      </c>
      <c r="H9" s="140">
        <f t="shared" ref="H9:H10" si="1">SUM(F9-G9)</f>
        <v>-55855.45</v>
      </c>
      <c r="I9" s="147"/>
      <c r="J9" s="142"/>
    </row>
    <row r="10" spans="1:10" s="138" customFormat="1" ht="12.75" x14ac:dyDescent="0.2">
      <c r="B10" s="146" t="s">
        <v>92</v>
      </c>
      <c r="C10" s="139" t="s">
        <v>93</v>
      </c>
      <c r="D10" s="140">
        <v>31000010</v>
      </c>
      <c r="E10" s="141">
        <v>351641.71</v>
      </c>
      <c r="F10" s="140">
        <v>3786996</v>
      </c>
      <c r="G10" s="141">
        <v>119052.1</v>
      </c>
      <c r="H10" s="140">
        <f t="shared" si="1"/>
        <v>3667943.9</v>
      </c>
      <c r="I10" s="147"/>
      <c r="J10" s="142"/>
    </row>
    <row r="11" spans="1:10" s="138" customFormat="1" ht="12.75" x14ac:dyDescent="0.2">
      <c r="B11" s="148" t="s">
        <v>121</v>
      </c>
      <c r="C11" s="139" t="s">
        <v>226</v>
      </c>
      <c r="D11" s="140">
        <v>0</v>
      </c>
      <c r="E11" s="141">
        <v>-13063</v>
      </c>
      <c r="F11" s="140">
        <v>0</v>
      </c>
      <c r="G11" s="141">
        <v>0</v>
      </c>
      <c r="H11" s="140">
        <f t="shared" ref="H11:H19" si="2">SUM(F11-G11)</f>
        <v>0</v>
      </c>
      <c r="I11" s="143"/>
      <c r="J11" s="142"/>
    </row>
    <row r="12" spans="1:10" s="138" customFormat="1" ht="12.75" x14ac:dyDescent="0.2">
      <c r="B12" s="148" t="s">
        <v>221</v>
      </c>
      <c r="C12" s="139" t="s">
        <v>227</v>
      </c>
      <c r="D12" s="140">
        <v>1500000</v>
      </c>
      <c r="E12" s="141">
        <v>1113404</v>
      </c>
      <c r="F12" s="140">
        <v>0</v>
      </c>
      <c r="G12" s="141">
        <v>736317.38</v>
      </c>
      <c r="H12" s="140">
        <f t="shared" si="2"/>
        <v>-736317.38</v>
      </c>
      <c r="I12" s="143"/>
      <c r="J12" s="142"/>
    </row>
    <row r="13" spans="1:10" s="138" customFormat="1" ht="12.75" x14ac:dyDescent="0.2">
      <c r="B13" s="148" t="s">
        <v>228</v>
      </c>
      <c r="C13" s="139" t="s">
        <v>229</v>
      </c>
      <c r="D13" s="140">
        <v>3500000</v>
      </c>
      <c r="E13" s="141">
        <v>1195764</v>
      </c>
      <c r="F13" s="140">
        <v>0</v>
      </c>
      <c r="G13" s="141">
        <v>828016</v>
      </c>
      <c r="H13" s="140">
        <f t="shared" si="2"/>
        <v>-828016</v>
      </c>
      <c r="I13" s="143"/>
      <c r="J13" s="142"/>
    </row>
    <row r="14" spans="1:10" s="138" customFormat="1" ht="12.75" x14ac:dyDescent="0.2">
      <c r="B14" s="148" t="s">
        <v>316</v>
      </c>
      <c r="C14" s="139" t="s">
        <v>317</v>
      </c>
      <c r="D14" s="140">
        <v>0</v>
      </c>
      <c r="E14" s="141">
        <v>0</v>
      </c>
      <c r="F14" s="140">
        <v>4000000</v>
      </c>
      <c r="G14" s="141">
        <v>0</v>
      </c>
      <c r="H14" s="140">
        <f t="shared" si="2"/>
        <v>4000000</v>
      </c>
      <c r="I14" s="143"/>
      <c r="J14" s="142"/>
    </row>
    <row r="15" spans="1:10" s="138" customFormat="1" ht="12.75" x14ac:dyDescent="0.2">
      <c r="B15" s="146" t="s">
        <v>95</v>
      </c>
      <c r="C15" s="139" t="s">
        <v>96</v>
      </c>
      <c r="D15" s="140">
        <v>0</v>
      </c>
      <c r="E15" s="141">
        <v>696759.63</v>
      </c>
      <c r="F15" s="140">
        <v>0</v>
      </c>
      <c r="G15" s="141">
        <v>7767.86</v>
      </c>
      <c r="H15" s="140">
        <f t="shared" si="2"/>
        <v>-7767.86</v>
      </c>
      <c r="I15" s="143"/>
      <c r="J15" s="142"/>
    </row>
    <row r="16" spans="1:10" s="138" customFormat="1" ht="12.75" x14ac:dyDescent="0.2">
      <c r="B16" s="146" t="s">
        <v>87</v>
      </c>
      <c r="C16" s="139" t="s">
        <v>97</v>
      </c>
      <c r="D16" s="140">
        <v>80000</v>
      </c>
      <c r="E16" s="141">
        <v>476385.9</v>
      </c>
      <c r="F16" s="140">
        <v>0</v>
      </c>
      <c r="G16" s="141">
        <v>0</v>
      </c>
      <c r="H16" s="140">
        <f t="shared" si="2"/>
        <v>0</v>
      </c>
      <c r="I16" s="143"/>
      <c r="J16" s="142"/>
    </row>
    <row r="17" spans="2:10" s="138" customFormat="1" ht="12.75" x14ac:dyDescent="0.2">
      <c r="B17" s="146" t="s">
        <v>223</v>
      </c>
      <c r="C17" s="139" t="s">
        <v>318</v>
      </c>
      <c r="D17" s="140">
        <v>3900000</v>
      </c>
      <c r="E17" s="141">
        <v>3351150.17</v>
      </c>
      <c r="F17" s="140">
        <v>0</v>
      </c>
      <c r="G17" s="141">
        <v>0</v>
      </c>
      <c r="H17" s="140">
        <f t="shared" si="2"/>
        <v>0</v>
      </c>
      <c r="I17" s="143"/>
      <c r="J17" s="142"/>
    </row>
    <row r="18" spans="2:10" s="138" customFormat="1" ht="12.75" x14ac:dyDescent="0.2">
      <c r="B18" s="148" t="s">
        <v>122</v>
      </c>
      <c r="C18" s="139" t="s">
        <v>123</v>
      </c>
      <c r="D18" s="140">
        <v>315000</v>
      </c>
      <c r="E18" s="141">
        <v>810613.04</v>
      </c>
      <c r="F18" s="140">
        <v>0</v>
      </c>
      <c r="G18" s="141">
        <v>0</v>
      </c>
      <c r="H18" s="140">
        <f t="shared" si="2"/>
        <v>0</v>
      </c>
      <c r="I18" s="143"/>
      <c r="J18" s="142"/>
    </row>
    <row r="19" spans="2:10" s="138" customFormat="1" ht="12.75" x14ac:dyDescent="0.2">
      <c r="B19" s="149" t="s">
        <v>319</v>
      </c>
      <c r="C19" s="139" t="s">
        <v>320</v>
      </c>
      <c r="D19" s="140">
        <v>900000</v>
      </c>
      <c r="E19" s="141">
        <v>925324.78</v>
      </c>
      <c r="F19" s="140">
        <v>0</v>
      </c>
      <c r="G19" s="141">
        <v>0</v>
      </c>
      <c r="H19" s="140">
        <f t="shared" si="2"/>
        <v>0</v>
      </c>
      <c r="I19" s="143"/>
      <c r="J19" s="142"/>
    </row>
    <row r="20" spans="2:10" ht="12.75" x14ac:dyDescent="0.2">
      <c r="B20" s="102"/>
      <c r="C20" s="18"/>
      <c r="D20" s="19"/>
      <c r="E20" s="18"/>
      <c r="F20" s="19"/>
      <c r="G20" s="18"/>
      <c r="H20" s="19"/>
      <c r="I20" s="104"/>
      <c r="J20" s="113"/>
    </row>
    <row r="21" spans="2:10" ht="12.75" x14ac:dyDescent="0.2">
      <c r="B21" s="88"/>
      <c r="C21" s="23"/>
      <c r="D21" s="90">
        <f>SUM(D6:D20)</f>
        <v>41195010</v>
      </c>
      <c r="E21" s="89">
        <f>SUM(E6:E20)</f>
        <v>19821933.960000001</v>
      </c>
      <c r="F21" s="90">
        <f>SUM(F6:F20)</f>
        <v>7786996</v>
      </c>
      <c r="G21" s="89">
        <f>SUM(G6:G20)</f>
        <v>1803046.6500000001</v>
      </c>
      <c r="H21" s="90">
        <f>SUM(H6:H20)</f>
        <v>5983949.3499999996</v>
      </c>
      <c r="I21" s="156">
        <f>F21</f>
        <v>7786996</v>
      </c>
      <c r="J21" s="39"/>
    </row>
    <row r="22" spans="2:10" ht="12.75" x14ac:dyDescent="0.2">
      <c r="C22" s="13"/>
    </row>
    <row r="23" spans="2:10" x14ac:dyDescent="0.2">
      <c r="C23" s="110"/>
      <c r="E23"/>
    </row>
    <row r="24" spans="2:10" ht="12.75" x14ac:dyDescent="0.2">
      <c r="B24" s="18"/>
      <c r="C24" s="18" t="s">
        <v>376</v>
      </c>
      <c r="D24" s="20" t="s">
        <v>0</v>
      </c>
      <c r="E24" s="18" t="s">
        <v>1</v>
      </c>
      <c r="F24" s="20" t="s">
        <v>2</v>
      </c>
      <c r="G24" s="20" t="s">
        <v>3</v>
      </c>
      <c r="H24" s="22" t="s">
        <v>4</v>
      </c>
      <c r="I24" s="20" t="s">
        <v>31</v>
      </c>
      <c r="J24" s="21" t="s">
        <v>32</v>
      </c>
    </row>
    <row r="25" spans="2:10" ht="25.5" x14ac:dyDescent="0.2">
      <c r="B25" s="23"/>
      <c r="C25" s="23" t="s">
        <v>377</v>
      </c>
      <c r="D25" s="24" t="s">
        <v>236</v>
      </c>
      <c r="E25" s="24" t="s">
        <v>237</v>
      </c>
      <c r="F25" s="26">
        <v>2017</v>
      </c>
      <c r="G25" s="9" t="s">
        <v>238</v>
      </c>
      <c r="H25" s="42" t="s">
        <v>5</v>
      </c>
      <c r="I25" s="24" t="s">
        <v>239</v>
      </c>
      <c r="J25" s="39"/>
    </row>
    <row r="26" spans="2:10" ht="12.75" x14ac:dyDescent="0.2">
      <c r="B26" s="66"/>
      <c r="C26" s="17"/>
      <c r="D26" s="62"/>
      <c r="E26" s="41"/>
      <c r="F26" s="62"/>
      <c r="G26" s="41"/>
      <c r="H26" s="62"/>
      <c r="I26" s="31"/>
      <c r="J26" s="29"/>
    </row>
    <row r="27" spans="2:10" s="138" customFormat="1" ht="12.75" x14ac:dyDescent="0.2">
      <c r="B27" s="146" t="s">
        <v>12</v>
      </c>
      <c r="C27" s="139" t="s">
        <v>230</v>
      </c>
      <c r="D27" s="140">
        <v>0</v>
      </c>
      <c r="E27" s="141">
        <v>623356</v>
      </c>
      <c r="F27" s="140">
        <v>-623355</v>
      </c>
      <c r="G27" s="141">
        <v>0</v>
      </c>
      <c r="H27" s="140">
        <f t="shared" ref="H27:H34" si="3">SUM(F27-G27)</f>
        <v>-623355</v>
      </c>
      <c r="I27" s="143"/>
      <c r="J27" s="142"/>
    </row>
    <row r="28" spans="2:10" s="138" customFormat="1" ht="12.75" x14ac:dyDescent="0.2">
      <c r="B28" s="146" t="s">
        <v>79</v>
      </c>
      <c r="C28" s="139" t="s">
        <v>80</v>
      </c>
      <c r="D28" s="140">
        <v>0</v>
      </c>
      <c r="E28" s="141">
        <v>819836</v>
      </c>
      <c r="F28" s="140">
        <v>-819836</v>
      </c>
      <c r="G28" s="141">
        <v>0</v>
      </c>
      <c r="H28" s="140">
        <f t="shared" si="3"/>
        <v>-819836</v>
      </c>
      <c r="I28" s="143"/>
      <c r="J28" s="142"/>
    </row>
    <row r="29" spans="2:10" s="138" customFormat="1" ht="12.75" x14ac:dyDescent="0.2">
      <c r="B29" s="146" t="s">
        <v>13</v>
      </c>
      <c r="C29" s="139" t="s">
        <v>309</v>
      </c>
      <c r="D29" s="140">
        <v>1650000</v>
      </c>
      <c r="E29" s="141">
        <v>591703</v>
      </c>
      <c r="F29" s="140">
        <v>-591703</v>
      </c>
      <c r="G29" s="141">
        <v>0</v>
      </c>
      <c r="H29" s="140">
        <f t="shared" si="3"/>
        <v>-591703</v>
      </c>
      <c r="I29" s="143"/>
      <c r="J29" s="142"/>
    </row>
    <row r="30" spans="2:10" s="138" customFormat="1" ht="12.75" x14ac:dyDescent="0.2">
      <c r="B30" s="146" t="s">
        <v>14</v>
      </c>
      <c r="C30" s="139" t="s">
        <v>303</v>
      </c>
      <c r="D30" s="140">
        <v>1200000</v>
      </c>
      <c r="E30" s="141">
        <v>318609</v>
      </c>
      <c r="F30" s="140">
        <v>-318609</v>
      </c>
      <c r="G30" s="141">
        <v>0</v>
      </c>
      <c r="H30" s="140">
        <f t="shared" si="3"/>
        <v>-318609</v>
      </c>
      <c r="I30" s="143"/>
      <c r="J30" s="142"/>
    </row>
    <row r="31" spans="2:10" s="138" customFormat="1" ht="12.75" x14ac:dyDescent="0.2">
      <c r="B31" s="146" t="s">
        <v>15</v>
      </c>
      <c r="C31" s="139" t="s">
        <v>310</v>
      </c>
      <c r="D31" s="140">
        <v>900000</v>
      </c>
      <c r="E31" s="141">
        <v>465956</v>
      </c>
      <c r="F31" s="140">
        <v>-465955</v>
      </c>
      <c r="G31" s="141">
        <v>0</v>
      </c>
      <c r="H31" s="140">
        <f t="shared" si="3"/>
        <v>-465955</v>
      </c>
      <c r="I31" s="143"/>
      <c r="J31" s="142"/>
    </row>
    <row r="32" spans="2:10" s="138" customFormat="1" ht="12.75" x14ac:dyDescent="0.2">
      <c r="B32" s="146" t="s">
        <v>16</v>
      </c>
      <c r="C32" s="139" t="s">
        <v>311</v>
      </c>
      <c r="D32" s="140">
        <v>550000</v>
      </c>
      <c r="E32" s="141">
        <v>185708</v>
      </c>
      <c r="F32" s="140">
        <v>-185708</v>
      </c>
      <c r="G32" s="141">
        <v>0</v>
      </c>
      <c r="H32" s="140">
        <f t="shared" si="3"/>
        <v>-185708</v>
      </c>
      <c r="I32" s="143"/>
      <c r="J32" s="142"/>
    </row>
    <row r="33" spans="2:10" s="138" customFormat="1" ht="12.75" x14ac:dyDescent="0.2">
      <c r="B33" s="146" t="s">
        <v>17</v>
      </c>
      <c r="C33" s="139" t="s">
        <v>312</v>
      </c>
      <c r="D33" s="140">
        <v>0</v>
      </c>
      <c r="E33" s="141">
        <v>374160</v>
      </c>
      <c r="F33" s="140">
        <v>-374160</v>
      </c>
      <c r="G33" s="141">
        <v>0</v>
      </c>
      <c r="H33" s="140">
        <f t="shared" si="3"/>
        <v>-374160</v>
      </c>
      <c r="I33" s="143"/>
      <c r="J33" s="142"/>
    </row>
    <row r="34" spans="2:10" s="138" customFormat="1" ht="12.75" x14ac:dyDescent="0.2">
      <c r="B34" s="146" t="s">
        <v>18</v>
      </c>
      <c r="C34" s="139" t="s">
        <v>83</v>
      </c>
      <c r="D34" s="140">
        <v>3138010</v>
      </c>
      <c r="E34" s="141">
        <v>719955</v>
      </c>
      <c r="F34" s="140">
        <v>-719954</v>
      </c>
      <c r="G34" s="141">
        <v>0</v>
      </c>
      <c r="H34" s="140">
        <f t="shared" si="3"/>
        <v>-719954</v>
      </c>
      <c r="I34" s="143"/>
      <c r="J34" s="142"/>
    </row>
    <row r="35" spans="2:10" s="138" customFormat="1" ht="12.75" x14ac:dyDescent="0.2">
      <c r="B35" s="148" t="s">
        <v>19</v>
      </c>
      <c r="C35" s="139" t="s">
        <v>304</v>
      </c>
      <c r="D35" s="140">
        <v>350000</v>
      </c>
      <c r="E35" s="141">
        <v>66902</v>
      </c>
      <c r="F35" s="140">
        <v>-66902</v>
      </c>
      <c r="G35" s="141">
        <v>0</v>
      </c>
      <c r="H35" s="140">
        <f t="shared" ref="H35:H43" si="4">SUM(F35-G35)</f>
        <v>-66902</v>
      </c>
      <c r="I35" s="143"/>
      <c r="J35" s="142"/>
    </row>
    <row r="36" spans="2:10" s="138" customFormat="1" ht="12.75" x14ac:dyDescent="0.2">
      <c r="B36" s="148" t="s">
        <v>20</v>
      </c>
      <c r="C36" s="139" t="s">
        <v>313</v>
      </c>
      <c r="D36" s="140">
        <v>900000</v>
      </c>
      <c r="E36" s="141">
        <v>4347</v>
      </c>
      <c r="F36" s="140">
        <v>-4347</v>
      </c>
      <c r="G36" s="141">
        <v>0</v>
      </c>
      <c r="H36" s="140">
        <f t="shared" si="4"/>
        <v>-4347</v>
      </c>
      <c r="I36" s="143"/>
      <c r="J36" s="142"/>
    </row>
    <row r="37" spans="2:10" s="138" customFormat="1" ht="12.75" x14ac:dyDescent="0.2">
      <c r="B37" s="148" t="s">
        <v>21</v>
      </c>
      <c r="C37" s="139" t="s">
        <v>314</v>
      </c>
      <c r="D37" s="140">
        <v>3190000</v>
      </c>
      <c r="E37" s="141">
        <v>1670541</v>
      </c>
      <c r="F37" s="140">
        <v>-1670541</v>
      </c>
      <c r="G37" s="141">
        <v>0</v>
      </c>
      <c r="H37" s="140">
        <f t="shared" si="4"/>
        <v>-1670541</v>
      </c>
      <c r="I37" s="143"/>
      <c r="J37" s="142"/>
    </row>
    <row r="38" spans="2:10" s="138" customFormat="1" ht="12.75" x14ac:dyDescent="0.2">
      <c r="B38" s="148" t="s">
        <v>22</v>
      </c>
      <c r="C38" s="139" t="s">
        <v>315</v>
      </c>
      <c r="D38" s="140">
        <v>1250000</v>
      </c>
      <c r="E38" s="141">
        <v>1182257</v>
      </c>
      <c r="F38" s="140">
        <v>-1182257</v>
      </c>
      <c r="G38" s="141">
        <v>0</v>
      </c>
      <c r="H38" s="140">
        <f t="shared" si="4"/>
        <v>-1182257</v>
      </c>
      <c r="I38" s="143"/>
      <c r="J38" s="142"/>
    </row>
    <row r="39" spans="2:10" s="138" customFormat="1" ht="12.75" x14ac:dyDescent="0.2">
      <c r="B39" s="148" t="s">
        <v>23</v>
      </c>
      <c r="C39" s="139" t="s">
        <v>225</v>
      </c>
      <c r="D39" s="140">
        <v>1431501</v>
      </c>
      <c r="E39" s="141">
        <v>-172799</v>
      </c>
      <c r="F39" s="140">
        <v>172798</v>
      </c>
      <c r="G39" s="141">
        <v>0</v>
      </c>
      <c r="H39" s="140">
        <f t="shared" si="4"/>
        <v>172798</v>
      </c>
      <c r="I39" s="143"/>
      <c r="J39" s="142"/>
    </row>
    <row r="40" spans="2:10" s="138" customFormat="1" ht="12.75" x14ac:dyDescent="0.2">
      <c r="B40" s="148" t="s">
        <v>25</v>
      </c>
      <c r="C40" s="139" t="s">
        <v>94</v>
      </c>
      <c r="D40" s="140">
        <v>0</v>
      </c>
      <c r="E40" s="141">
        <v>-48492</v>
      </c>
      <c r="F40" s="140">
        <v>48492</v>
      </c>
      <c r="G40" s="141">
        <v>0</v>
      </c>
      <c r="H40" s="140">
        <f t="shared" si="4"/>
        <v>48492</v>
      </c>
      <c r="I40" s="143"/>
      <c r="J40" s="142"/>
    </row>
    <row r="41" spans="2:10" s="138" customFormat="1" ht="12.75" x14ac:dyDescent="0.2">
      <c r="B41" s="148" t="s">
        <v>121</v>
      </c>
      <c r="C41" s="139" t="s">
        <v>226</v>
      </c>
      <c r="D41" s="140">
        <v>0</v>
      </c>
      <c r="E41" s="141">
        <v>170136</v>
      </c>
      <c r="F41" s="140">
        <v>-170136</v>
      </c>
      <c r="G41" s="141">
        <v>0</v>
      </c>
      <c r="H41" s="140">
        <f t="shared" si="4"/>
        <v>-170136</v>
      </c>
      <c r="I41" s="143"/>
      <c r="J41" s="142"/>
    </row>
    <row r="42" spans="2:10" s="138" customFormat="1" ht="12.75" x14ac:dyDescent="0.2">
      <c r="B42" s="148" t="s">
        <v>221</v>
      </c>
      <c r="C42" s="139" t="s">
        <v>227</v>
      </c>
      <c r="D42" s="140">
        <v>1500000</v>
      </c>
      <c r="E42" s="141">
        <v>245666</v>
      </c>
      <c r="F42" s="140">
        <v>-245666</v>
      </c>
      <c r="G42" s="141">
        <v>0</v>
      </c>
      <c r="H42" s="140">
        <f t="shared" si="4"/>
        <v>-245666</v>
      </c>
      <c r="I42" s="143"/>
      <c r="J42" s="142"/>
    </row>
    <row r="43" spans="2:10" s="138" customFormat="1" ht="12.75" x14ac:dyDescent="0.2">
      <c r="B43" s="148" t="s">
        <v>228</v>
      </c>
      <c r="C43" s="139" t="s">
        <v>229</v>
      </c>
      <c r="D43" s="140">
        <v>3500000</v>
      </c>
      <c r="E43" s="141">
        <v>83584</v>
      </c>
      <c r="F43" s="140">
        <v>0</v>
      </c>
      <c r="G43" s="141">
        <v>83584</v>
      </c>
      <c r="H43" s="140">
        <f t="shared" si="4"/>
        <v>-83584</v>
      </c>
      <c r="I43" s="143"/>
      <c r="J43" s="142"/>
    </row>
    <row r="44" spans="2:10" ht="12.75" x14ac:dyDescent="0.2">
      <c r="B44" s="102"/>
      <c r="C44" s="18"/>
      <c r="D44" s="19"/>
      <c r="E44" s="18"/>
      <c r="F44" s="19"/>
      <c r="G44" s="18"/>
      <c r="H44" s="19"/>
      <c r="I44" s="104"/>
      <c r="J44" s="113"/>
    </row>
    <row r="45" spans="2:10" ht="12.75" x14ac:dyDescent="0.2">
      <c r="B45" s="88"/>
      <c r="C45" s="23"/>
      <c r="D45" s="130">
        <f>SUM(D27:D44)</f>
        <v>19559511</v>
      </c>
      <c r="E45" s="89">
        <f>SUM(E27:E44)</f>
        <v>7301425</v>
      </c>
      <c r="F45" s="130">
        <f>SUM(F27:F44)</f>
        <v>-7217839</v>
      </c>
      <c r="G45" s="89">
        <f>SUM(G27:G44)</f>
        <v>83584</v>
      </c>
      <c r="H45" s="130">
        <f>SUM(H27:H44)</f>
        <v>-7301423</v>
      </c>
      <c r="I45" s="27"/>
      <c r="J45" s="39"/>
    </row>
    <row r="46" spans="2:10" ht="12.75" thickBot="1" x14ac:dyDescent="0.25"/>
    <row r="47" spans="2:10" ht="16.5" thickBot="1" x14ac:dyDescent="0.3">
      <c r="B47" s="191" t="s">
        <v>378</v>
      </c>
      <c r="C47" s="192"/>
      <c r="D47" s="144">
        <f>D21+D45</f>
        <v>60754521</v>
      </c>
      <c r="E47" s="144">
        <f>E21+E45</f>
        <v>27123358.960000001</v>
      </c>
      <c r="F47" s="144">
        <f>F21+F45</f>
        <v>569157</v>
      </c>
      <c r="G47" s="144">
        <f>G21+G45</f>
        <v>1886630.6500000001</v>
      </c>
      <c r="H47" s="145">
        <f>H21+H45</f>
        <v>-1317473.6500000004</v>
      </c>
    </row>
  </sheetData>
  <mergeCells count="1">
    <mergeCell ref="B47:C47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ortOrder xmlns="d08b57ff-b9b7-4581-975d-98f87b579a51">2</SortOrder>
    <AccessLevelName xmlns="d08b57ff-b9b7-4581-975d-98f87b579a51">Åben</AccessLevelName>
    <EnclosureFileNumber xmlns="d08b57ff-b9b7-4581-975d-98f87b579a51">76976/17</EnclosureFileNumber>
    <MeetingStartDate xmlns="d08b57ff-b9b7-4581-975d-98f87b579a51">2017-06-13T14:00:00+00:00</MeetingStartDate>
    <AgendaId xmlns="d08b57ff-b9b7-4581-975d-98f87b579a51">6985</AgendaId>
    <AccessLevel xmlns="d08b57ff-b9b7-4581-975d-98f87b579a51">1</AccessLevel>
    <EnclosureType xmlns="d08b57ff-b9b7-4581-975d-98f87b579a51">Enclosure</EnclosureType>
    <CommitteeName xmlns="d08b57ff-b9b7-4581-975d-98f87b579a51">Udvalget for Økonomi og Erhverv</CommitteeName>
    <FusionId xmlns="d08b57ff-b9b7-4581-975d-98f87b579a51">2523747</FusionId>
    <DocumentType xmlns="d08b57ff-b9b7-4581-975d-98f87b579a51"/>
    <AgendaAccessLevelName xmlns="d08b57ff-b9b7-4581-975d-98f87b579a51">Åben</AgendaAccessLevelName>
    <UNC xmlns="d08b57ff-b9b7-4581-975d-98f87b579a51">2285746</UNC>
    <MeetingDateAndTime xmlns="d08b57ff-b9b7-4581-975d-98f87b579a51">13-06-2017 fra 16:00 - 18:34</MeetingDateAndTime>
    <MeetingTitle xmlns="d08b57ff-b9b7-4581-975d-98f87b579a51">13-06-2017</MeetingTitle>
    <MeetingEndDate xmlns="d08b57ff-b9b7-4581-975d-98f87b579a51">2017-06-13T16:34:00+00:00</MeetingEndDate>
    <PWDescription xmlns="d08b57ff-b9b7-4581-975d-98f87b579a51"/>
    <PWFileType xmlns="d08b57ff-b9b7-4581-975d-98f87b579a51">.XLSX</PWFileType>
  </documentManagement>
</p:properties>
</file>

<file path=customXml/itemProps1.xml><?xml version="1.0" encoding="utf-8"?>
<ds:datastoreItem xmlns:ds="http://schemas.openxmlformats.org/officeDocument/2006/customXml" ds:itemID="{092578BB-943E-4769-9F78-7A41546CF634}"/>
</file>

<file path=customXml/itemProps2.xml><?xml version="1.0" encoding="utf-8"?>
<ds:datastoreItem xmlns:ds="http://schemas.openxmlformats.org/officeDocument/2006/customXml" ds:itemID="{967EFD9C-9FFE-4A4E-BB25-9239CB9161D5}"/>
</file>

<file path=customXml/itemProps3.xml><?xml version="1.0" encoding="utf-8"?>
<ds:datastoreItem xmlns:ds="http://schemas.openxmlformats.org/officeDocument/2006/customXml" ds:itemID="{09D9544E-7B00-4C16-9E5D-56C43BC3718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11</vt:i4>
      </vt:variant>
    </vt:vector>
  </HeadingPairs>
  <TitlesOfParts>
    <vt:vector size="11" baseType="lpstr">
      <vt:lpstr>Total Anlæg</vt:lpstr>
      <vt:lpstr>1 Økonomi og Erhverv</vt:lpstr>
      <vt:lpstr>2 Plan og Teknik</vt:lpstr>
      <vt:lpstr>3 Børn og Undervisning</vt:lpstr>
      <vt:lpstr>4 Kultur og Fritid</vt:lpstr>
      <vt:lpstr>5 Social og Sundhed</vt:lpstr>
      <vt:lpstr>Bolig-erhvervs-indtægter</vt:lpstr>
      <vt:lpstr>Bolig-erhverv-udstykning</vt:lpstr>
      <vt:lpstr>Ark3</vt:lpstr>
      <vt:lpstr>Ark2</vt:lpstr>
      <vt:lpstr>Ark1</vt:lpstr>
    </vt:vector>
  </TitlesOfParts>
  <Company>Varde Kommune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ØKE-13-06-2017 - Bilag 1169.02 Anlæg pr 30042017 - Samtlige udvalg - Budgetopfølgning</dc:title>
  <dc:creator>Tajma Demirovic</dc:creator>
  <cp:lastModifiedBy>Michael Vind</cp:lastModifiedBy>
  <cp:lastPrinted>2017-06-06T08:57:28Z</cp:lastPrinted>
  <dcterms:created xsi:type="dcterms:W3CDTF">2015-05-07T13:39:22Z</dcterms:created>
  <dcterms:modified xsi:type="dcterms:W3CDTF">2017-06-15T13:49:49Z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